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09350610-AAAF-4B19-B916-9DC5F431B661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SE WI" sheetId="13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9" l="1"/>
  <c r="K140" i="13"/>
  <c r="Y23" i="13" l="1"/>
  <c r="X23" i="13"/>
  <c r="W23" i="13"/>
  <c r="V23" i="13"/>
  <c r="S9" i="13"/>
  <c r="X15" i="13"/>
  <c r="Y11" i="13"/>
  <c r="W12" i="13"/>
  <c r="V15" i="13"/>
  <c r="P15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T15" i="13"/>
  <c r="Y15" i="13" s="1"/>
  <c r="S15" i="13"/>
  <c r="R15" i="13"/>
  <c r="Q15" i="13"/>
  <c r="O15" i="13"/>
  <c r="Y14" i="13"/>
  <c r="T14" i="13"/>
  <c r="S14" i="13"/>
  <c r="R14" i="13"/>
  <c r="Q14" i="13"/>
  <c r="P14" i="13"/>
  <c r="W14" i="13" s="1"/>
  <c r="O14" i="13"/>
  <c r="V14" i="13" s="1"/>
  <c r="T13" i="13"/>
  <c r="Y13" i="13" s="1"/>
  <c r="S13" i="13"/>
  <c r="W13" i="13" s="1"/>
  <c r="R13" i="13"/>
  <c r="Q13" i="13"/>
  <c r="P13" i="13"/>
  <c r="X13" i="13" s="1"/>
  <c r="O13" i="13"/>
  <c r="V13" i="13" s="1"/>
  <c r="T11" i="13"/>
  <c r="S11" i="13"/>
  <c r="R11" i="13"/>
  <c r="Q11" i="13"/>
  <c r="P11" i="13"/>
  <c r="W11" i="13" s="1"/>
  <c r="O11" i="13"/>
  <c r="V11" i="13" s="1"/>
  <c r="T10" i="13"/>
  <c r="Y10" i="13" s="1"/>
  <c r="S10" i="13"/>
  <c r="W10" i="13" s="1"/>
  <c r="R10" i="13"/>
  <c r="V10" i="13" s="1"/>
  <c r="Q10" i="13"/>
  <c r="P10" i="13"/>
  <c r="X10" i="13" s="1"/>
  <c r="O10" i="13"/>
  <c r="W9" i="13"/>
  <c r="V9" i="13"/>
  <c r="T9" i="13"/>
  <c r="Y9" i="13" s="1"/>
  <c r="R9" i="13"/>
  <c r="Q9" i="13"/>
  <c r="P9" i="13"/>
  <c r="X9" i="13" s="1"/>
  <c r="O9" i="13"/>
  <c r="Y8" i="13"/>
  <c r="X8" i="13"/>
  <c r="W8" i="13"/>
  <c r="T8" i="13"/>
  <c r="S8" i="13"/>
  <c r="S16" i="13" s="1"/>
  <c r="R8" i="13"/>
  <c r="Q8" i="13"/>
  <c r="P8" i="13"/>
  <c r="P16" i="13" s="1"/>
  <c r="X16" i="13" s="1"/>
  <c r="O8" i="13"/>
  <c r="V8" i="13" s="1"/>
  <c r="P12" i="13" l="1"/>
  <c r="X11" i="13"/>
  <c r="X14" i="13"/>
  <c r="W15" i="13"/>
  <c r="W16" i="13" s="1"/>
  <c r="S12" i="13"/>
  <c r="X12" i="13" l="1"/>
  <c r="O13" i="9" l="1"/>
  <c r="Q27" i="9"/>
  <c r="P27" i="9"/>
  <c r="O27" i="9"/>
  <c r="P26" i="9"/>
  <c r="Q26" i="9" s="1"/>
  <c r="O26" i="9"/>
  <c r="P25" i="9"/>
  <c r="Q25" i="9" s="1"/>
  <c r="O25" i="9"/>
  <c r="Q22" i="9"/>
  <c r="P22" i="9"/>
  <c r="O22" i="9"/>
  <c r="P21" i="9"/>
  <c r="Q21" i="9" s="1"/>
  <c r="O21" i="9"/>
  <c r="P20" i="9"/>
  <c r="P23" i="9" s="1"/>
  <c r="O20" i="9"/>
  <c r="O23" i="9" s="1"/>
  <c r="O28" i="9" s="1"/>
  <c r="P19" i="9"/>
  <c r="O19" i="9"/>
  <c r="Q19" i="9" s="1"/>
  <c r="P14" i="9"/>
  <c r="Q14" i="9" s="1"/>
  <c r="O14" i="9"/>
  <c r="P13" i="9"/>
  <c r="Q13" i="9" s="1"/>
  <c r="P12" i="9"/>
  <c r="Q12" i="9" s="1"/>
  <c r="O12" i="9"/>
  <c r="P9" i="9"/>
  <c r="Q9" i="9" s="1"/>
  <c r="O9" i="9"/>
  <c r="P8" i="9"/>
  <c r="Q8" i="9" s="1"/>
  <c r="O8" i="9"/>
  <c r="Q7" i="9"/>
  <c r="P7" i="9"/>
  <c r="O7" i="9"/>
  <c r="Q6" i="9"/>
  <c r="P6" i="9"/>
  <c r="P10" i="9" s="1"/>
  <c r="O10" i="9"/>
  <c r="O15" i="9" s="1"/>
  <c r="AB66" i="1"/>
  <c r="AA58" i="1"/>
  <c r="AA66" i="1"/>
  <c r="AC66" i="1" s="1"/>
  <c r="AB65" i="1"/>
  <c r="AC65" i="1" s="1"/>
  <c r="AA65" i="1"/>
  <c r="AB64" i="1"/>
  <c r="AC64" i="1" s="1"/>
  <c r="AA64" i="1"/>
  <c r="AB62" i="1"/>
  <c r="AB67" i="1" s="1"/>
  <c r="AC67" i="1" s="1"/>
  <c r="AC61" i="1"/>
  <c r="AB61" i="1"/>
  <c r="AA61" i="1"/>
  <c r="AB60" i="1"/>
  <c r="AC60" i="1" s="1"/>
  <c r="AA60" i="1"/>
  <c r="AB59" i="1"/>
  <c r="AC59" i="1" s="1"/>
  <c r="AA59" i="1"/>
  <c r="AA62" i="1" s="1"/>
  <c r="AA67" i="1" s="1"/>
  <c r="AB58" i="1"/>
  <c r="AC58" i="1" s="1"/>
  <c r="AB53" i="1"/>
  <c r="AC53" i="1" s="1"/>
  <c r="AA53" i="1"/>
  <c r="AB52" i="1"/>
  <c r="AC52" i="1" s="1"/>
  <c r="AA52" i="1"/>
  <c r="AB51" i="1"/>
  <c r="AC51" i="1" s="1"/>
  <c r="AA51" i="1"/>
  <c r="AB48" i="1"/>
  <c r="AC48" i="1" s="1"/>
  <c r="AA48" i="1"/>
  <c r="AB47" i="1"/>
  <c r="AC47" i="1" s="1"/>
  <c r="AA47" i="1"/>
  <c r="AB46" i="1"/>
  <c r="AB49" i="1" s="1"/>
  <c r="AA46" i="1"/>
  <c r="AB45" i="1"/>
  <c r="AA45" i="1"/>
  <c r="AA49" i="1" s="1"/>
  <c r="AA54" i="1" s="1"/>
  <c r="P15" i="9" l="1"/>
  <c r="Q15" i="9" s="1"/>
  <c r="Q10" i="9"/>
  <c r="P28" i="9"/>
  <c r="Q28" i="9" s="1"/>
  <c r="Q23" i="9"/>
  <c r="Q20" i="9"/>
  <c r="AB54" i="1"/>
  <c r="AC54" i="1" s="1"/>
  <c r="AC49" i="1"/>
  <c r="AC62" i="1"/>
  <c r="AC45" i="1"/>
  <c r="AC46" i="1"/>
  <c r="A1" i="1" l="1"/>
  <c r="L36" i="4"/>
  <c r="K36" i="4"/>
  <c r="F36" i="4"/>
  <c r="E36" i="4"/>
  <c r="L18" i="4"/>
  <c r="K18" i="4"/>
  <c r="F18" i="4"/>
  <c r="E18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245" i="1"/>
  <c r="K245" i="1"/>
  <c r="F245" i="1"/>
  <c r="E245" i="1"/>
  <c r="L227" i="1"/>
  <c r="K227" i="1"/>
  <c r="F227" i="1"/>
  <c r="E227" i="1"/>
  <c r="L208" i="1"/>
  <c r="K208" i="1"/>
  <c r="F208" i="1"/>
  <c r="E208" i="1"/>
  <c r="L189" i="1"/>
  <c r="K189" i="1"/>
  <c r="F189" i="1"/>
  <c r="E189" i="1"/>
  <c r="L170" i="1"/>
  <c r="K170" i="1"/>
  <c r="F170" i="1"/>
  <c r="E170" i="1"/>
  <c r="L149" i="1"/>
  <c r="K149" i="1"/>
  <c r="F149" i="1"/>
  <c r="E149" i="1"/>
  <c r="L130" i="1"/>
  <c r="K130" i="1"/>
  <c r="F130" i="1"/>
  <c r="E130" i="1"/>
  <c r="L111" i="1"/>
  <c r="K111" i="1"/>
  <c r="F111" i="1"/>
  <c r="E111" i="1"/>
  <c r="L92" i="1"/>
  <c r="K92" i="1"/>
  <c r="F92" i="1"/>
  <c r="E92" i="1"/>
  <c r="L73" i="1"/>
  <c r="K73" i="1"/>
  <c r="F73" i="1"/>
  <c r="E73" i="1"/>
  <c r="L54" i="1"/>
  <c r="K54" i="1"/>
  <c r="F54" i="1"/>
  <c r="E54" i="1"/>
  <c r="L34" i="1"/>
  <c r="K34" i="1"/>
  <c r="F34" i="1"/>
  <c r="E34" i="1"/>
  <c r="L16" i="1"/>
  <c r="K16" i="1"/>
  <c r="F16" i="1"/>
  <c r="E16" i="1"/>
  <c r="R243" i="1"/>
  <c r="L15" i="1"/>
  <c r="K15" i="1"/>
  <c r="F15" i="1"/>
  <c r="E15" i="1"/>
  <c r="L33" i="1"/>
  <c r="K33" i="1"/>
  <c r="F33" i="1"/>
  <c r="E33" i="1"/>
  <c r="L53" i="1"/>
  <c r="K53" i="1"/>
  <c r="F53" i="1"/>
  <c r="E53" i="1"/>
  <c r="L72" i="1"/>
  <c r="K72" i="1"/>
  <c r="F72" i="1"/>
  <c r="E72" i="1"/>
  <c r="L91" i="1"/>
  <c r="K91" i="1"/>
  <c r="F91" i="1"/>
  <c r="E91" i="1"/>
  <c r="L110" i="1"/>
  <c r="K110" i="1"/>
  <c r="F110" i="1"/>
  <c r="E110" i="1"/>
  <c r="L129" i="1"/>
  <c r="K129" i="1"/>
  <c r="F129" i="1"/>
  <c r="E129" i="1"/>
  <c r="L148" i="1"/>
  <c r="K148" i="1"/>
  <c r="F148" i="1"/>
  <c r="E148" i="1"/>
  <c r="L169" i="1"/>
  <c r="K169" i="1"/>
  <c r="F169" i="1"/>
  <c r="E169" i="1"/>
  <c r="L188" i="1"/>
  <c r="K188" i="1"/>
  <c r="F188" i="1"/>
  <c r="E188" i="1"/>
  <c r="L207" i="1"/>
  <c r="K207" i="1"/>
  <c r="F207" i="1"/>
  <c r="E207" i="1"/>
  <c r="L226" i="1"/>
  <c r="K226" i="1"/>
  <c r="F226" i="1"/>
  <c r="E226" i="1"/>
  <c r="L244" i="1"/>
  <c r="K244" i="1"/>
  <c r="F244" i="1"/>
  <c r="E244" i="1"/>
  <c r="L243" i="1"/>
  <c r="K243" i="1"/>
  <c r="F243" i="1"/>
  <c r="E243" i="1"/>
  <c r="L225" i="1"/>
  <c r="K225" i="1"/>
  <c r="F225" i="1"/>
  <c r="E225" i="1"/>
  <c r="L206" i="1"/>
  <c r="K206" i="1"/>
  <c r="F206" i="1"/>
  <c r="E206" i="1"/>
  <c r="L187" i="1"/>
  <c r="K187" i="1"/>
  <c r="F187" i="1"/>
  <c r="E187" i="1"/>
  <c r="L168" i="1"/>
  <c r="K168" i="1"/>
  <c r="F168" i="1"/>
  <c r="E168" i="1"/>
  <c r="L147" i="1"/>
  <c r="K147" i="1"/>
  <c r="F147" i="1"/>
  <c r="E147" i="1"/>
  <c r="L128" i="1"/>
  <c r="K128" i="1"/>
  <c r="F128" i="1"/>
  <c r="E128" i="1"/>
  <c r="L109" i="1"/>
  <c r="K109" i="1"/>
  <c r="F109" i="1"/>
  <c r="E109" i="1"/>
  <c r="L90" i="1"/>
  <c r="K90" i="1"/>
  <c r="F90" i="1"/>
  <c r="E90" i="1"/>
  <c r="L71" i="1"/>
  <c r="K71" i="1"/>
  <c r="F71" i="1"/>
  <c r="E71" i="1"/>
  <c r="L52" i="1"/>
  <c r="K52" i="1"/>
  <c r="F52" i="1"/>
  <c r="E52" i="1"/>
  <c r="L14" i="1"/>
  <c r="K14" i="1"/>
  <c r="F14" i="1"/>
  <c r="E14" i="1"/>
  <c r="L32" i="1"/>
  <c r="K32" i="1"/>
  <c r="F32" i="1"/>
  <c r="E32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41" i="1"/>
  <c r="K241" i="1"/>
  <c r="F241" i="1"/>
  <c r="E241" i="1"/>
  <c r="L223" i="1"/>
  <c r="K223" i="1"/>
  <c r="F223" i="1"/>
  <c r="E223" i="1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38" i="4"/>
  <c r="D38" i="4"/>
  <c r="H38" i="4"/>
  <c r="I38" i="4"/>
  <c r="J38" i="4"/>
  <c r="B38" i="4"/>
  <c r="C20" i="4"/>
  <c r="D20" i="4"/>
  <c r="H20" i="4"/>
  <c r="I20" i="4"/>
  <c r="J20" i="4"/>
  <c r="B2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210" i="1" l="1"/>
  <c r="E20" i="4"/>
  <c r="F38" i="4"/>
  <c r="L38" i="4"/>
  <c r="L20" i="4"/>
  <c r="E38" i="4"/>
  <c r="K38" i="4"/>
  <c r="F20" i="4"/>
  <c r="K20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<sst xmlns="http://schemas.openxmlformats.org/spreadsheetml/2006/main" count="10574" uniqueCount="6291">
  <si>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</si>
  <si>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</si>
  <si>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</si>
  <si>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</si>
  <si>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</si>
  <si>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</si>
  <si>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</si>
  <si>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</si>
  <si>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</si>
  <si>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</si>
  <si>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</si>
  <si>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</si>
  <si>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</si>
  <si>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</si>
  <si>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</si>
  <si>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</si>
  <si>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</si>
  <si>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</si>
  <si>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</si>
  <si>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</si>
  <si>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</si>
  <si>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</si>
  <si>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</si>
  <si>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</si>
  <si>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</si>
  <si>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</si>
  <si>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</si>
  <si>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</si>
  <si>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</si>
  <si>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</si>
  <si>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</si>
  <si>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</si>
  <si>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</si>
  <si>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</si>
  <si>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</si>
  <si>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</si>
  <si>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</si>
  <si>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</si>
  <si>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</si>
  <si>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</si>
  <si>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</si>
  <si>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</si>
  <si>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</si>
  <si>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</si>
  <si>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</si>
  <si>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</si>
  <si>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</si>
  <si>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</si>
  <si>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</si>
  <si>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</si>
  <si>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</si>
  <si>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</si>
  <si>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</si>
  <si>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</si>
  <si>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</si>
  <si>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</si>
  <si>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</si>
  <si>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</si>
  <si>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</si>
  <si>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</si>
  <si>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</si>
  <si>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</si>
  <si>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</si>
  <si>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</si>
  <si>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</si>
  <si>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</si>
  <si>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</si>
  <si>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</si>
  <si>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</si>
  <si>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</si>
  <si>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</si>
  <si>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</si>
  <si>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</si>
  <si>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</si>
  <si>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</si>
  <si>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</si>
  <si>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</si>
  <si>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</si>
  <si>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</si>
  <si>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</si>
  <si>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</si>
  <si>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</si>
  <si>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</si>
  <si>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</si>
  <si>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</si>
  <si>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</si>
  <si>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</si>
  <si>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</si>
  <si>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</si>
  <si>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</si>
  <si>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</si>
  <si>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</si>
  <si>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</si>
  <si>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</si>
  <si>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</si>
  <si>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</si>
  <si>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</si>
  <si>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</si>
  <si>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</si>
  <si>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</si>
  <si>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</si>
  <si>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</si>
  <si>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</si>
  <si>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</si>
  <si>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</si>
  <si>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</si>
  <si>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</si>
  <si>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</si>
  <si>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</si>
  <si>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</si>
  <si>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</si>
  <si>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</si>
  <si>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</si>
  <si>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</si>
  <si>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</si>
  <si>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</si>
  <si>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</si>
  <si>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</si>
  <si>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</si>
  <si>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</si>
  <si>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</si>
  <si>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</si>
  <si>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</si>
  <si>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</si>
  <si>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</si>
  <si>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</si>
  <si>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</si>
  <si>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</si>
  <si>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</si>
  <si>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</si>
  <si>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</si>
  <si>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</si>
  <si>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</si>
  <si>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</si>
  <si>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</si>
  <si>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</si>
  <si>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</si>
  <si>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</si>
  <si>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</si>
  <si>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</si>
  <si>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</si>
  <si>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</si>
  <si>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</si>
  <si>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</si>
  <si>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</si>
  <si>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</si>
  <si>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</si>
  <si>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</si>
  <si>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</si>
  <si>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</si>
  <si>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</si>
  <si>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</si>
  <si>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</si>
  <si>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</si>
  <si>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</si>
  <si>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</si>
  <si>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</si>
  <si>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</si>
  <si>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</si>
  <si>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</si>
  <si>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</si>
  <si>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</si>
  <si>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</si>
  <si>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</si>
  <si>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</si>
  <si>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</si>
  <si>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</si>
  <si>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</si>
  <si>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</si>
  <si>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</si>
  <si>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</si>
  <si>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</si>
  <si>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</si>
  <si>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</si>
  <si>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</si>
  <si>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</si>
  <si>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</si>
  <si>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</si>
  <si>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</si>
  <si>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</si>
  <si>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</si>
  <si>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</si>
  <si>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</si>
  <si>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</si>
  <si>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</si>
  <si>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</si>
  <si>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</si>
  <si>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</si>
  <si>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</si>
  <si>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</si>
  <si>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</si>
  <si>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</si>
  <si>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</si>
  <si>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</si>
  <si>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</si>
  <si>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</si>
  <si>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</si>
  <si>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</si>
  <si>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</si>
  <si>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</si>
  <si>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</si>
  <si>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</si>
  <si>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</si>
  <si>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</si>
  <si>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</si>
  <si>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</si>
  <si>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</si>
  <si>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</si>
  <si>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</si>
  <si>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</si>
  <si>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</si>
  <si>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</si>
  <si>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</si>
  <si>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</si>
  <si>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</si>
  <si>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</si>
  <si>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</si>
  <si>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</si>
  <si>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</si>
  <si>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</si>
  <si>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</si>
  <si>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</si>
  <si>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</si>
  <si>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</si>
  <si>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</si>
  <si>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</si>
  <si>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</si>
  <si>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</si>
  <si>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</si>
  <si>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</si>
  <si>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</si>
  <si>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</si>
  <si>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</si>
  <si>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</si>
  <si>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</si>
  <si>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</si>
  <si>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</si>
  <si>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</si>
  <si>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</si>
  <si>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</si>
  <si>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</si>
  <si>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</si>
  <si>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</si>
  <si>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</si>
  <si>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</si>
  <si>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</si>
  <si>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</si>
  <si>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</si>
  <si>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</si>
  <si>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</si>
  <si>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</si>
  <si>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</si>
  <si>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</si>
  <si>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</si>
  <si>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</si>
  <si>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</si>
  <si>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</si>
  <si>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</si>
  <si>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</si>
  <si>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</si>
  <si>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</si>
  <si>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</si>
  <si>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</si>
  <si>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</si>
  <si>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</si>
  <si>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</si>
  <si>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</si>
  <si>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</si>
  <si>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</si>
  <si>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</si>
  <si>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</si>
  <si>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</si>
  <si>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</si>
  <si>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</si>
  <si>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</si>
  <si>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</si>
  <si>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</si>
  <si>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</si>
  <si>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</si>
  <si>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</si>
  <si>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</si>
  <si>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</si>
  <si>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</si>
  <si>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</si>
  <si>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</si>
  <si>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</si>
  <si>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</si>
  <si>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</si>
  <si>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</si>
  <si>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</si>
  <si>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</si>
  <si>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</si>
  <si>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</si>
  <si>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</si>
  <si>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</si>
  <si>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</si>
  <si>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</si>
  <si>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</si>
  <si>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</si>
  <si>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</si>
  <si>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</si>
  <si>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</si>
  <si>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</si>
  <si>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</si>
  <si>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</si>
  <si>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</si>
  <si>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</si>
  <si>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</si>
  <si>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</si>
  <si>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</si>
  <si>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</si>
  <si>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</si>
  <si>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</si>
  <si>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</si>
  <si>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</si>
  <si>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</si>
  <si>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</si>
  <si>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</si>
  <si>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</si>
  <si>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</si>
  <si>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</si>
  <si>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</si>
  <si>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</si>
  <si>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</si>
  <si>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</si>
  <si>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</si>
  <si>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</si>
  <si>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</si>
  <si>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</si>
  <si>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</si>
  <si>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</si>
  <si>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</si>
  <si>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</si>
  <si>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</si>
  <si>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</si>
  <si>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</si>
  <si>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</si>
  <si>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</si>
  <si>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</si>
  <si>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</si>
  <si>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</si>
  <si>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</si>
  <si>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</si>
  <si>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</si>
  <si>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</si>
  <si>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</si>
  <si>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</si>
  <si>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</si>
  <si>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</si>
  <si>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</si>
  <si>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</si>
  <si>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</si>
  <si>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</si>
  <si>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</si>
  <si>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</si>
  <si>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</si>
  <si>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</si>
  <si>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</si>
  <si>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</si>
  <si>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</si>
  <si>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</si>
  <si>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</si>
  <si>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</si>
  <si>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</si>
  <si>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</si>
  <si>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</si>
  <si>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</si>
  <si>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</si>
  <si>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</si>
  <si>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</si>
  <si>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</si>
  <si>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</si>
  <si>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</si>
  <si>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</si>
  <si>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</si>
  <si>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</si>
  <si>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</si>
  <si>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</si>
  <si>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</si>
  <si>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</si>
  <si>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</si>
  <si>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</si>
  <si>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</si>
  <si>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</si>
  <si>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</si>
  <si>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</si>
  <si>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</si>
  <si>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</si>
  <si>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</si>
  <si>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</si>
  <si>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</si>
  <si>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</si>
  <si>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</si>
  <si>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</si>
  <si>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</si>
  <si>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</si>
  <si>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</si>
  <si>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</si>
  <si>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</si>
  <si>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</si>
  <si>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</si>
  <si>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</si>
  <si>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</si>
  <si>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</si>
  <si>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</si>
  <si>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</si>
  <si>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</si>
  <si>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</si>
  <si>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</si>
  <si>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</si>
  <si>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</si>
  <si>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</si>
  <si>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</si>
  <si>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</si>
  <si>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</si>
  <si>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</si>
  <si>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</si>
  <si>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</si>
  <si>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</si>
  <si>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</si>
  <si>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</si>
  <si>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</si>
  <si>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</si>
  <si>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</si>
  <si>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</si>
  <si>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</si>
  <si>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</si>
  <si>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</si>
  <si>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</si>
  <si>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</si>
  <si>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</si>
  <si>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</si>
  <si>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</si>
  <si>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</si>
  <si>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</si>
  <si>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</si>
  <si>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</si>
  <si>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</si>
  <si>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</si>
  <si>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</si>
  <si>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</si>
  <si>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</si>
  <si>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</si>
  <si>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</si>
  <si>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</si>
  <si>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</si>
  <si>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</si>
  <si>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</si>
  <si>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</si>
  <si>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</si>
  <si>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</si>
  <si>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</si>
  <si>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</si>
  <si>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</si>
  <si>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</si>
  <si>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</si>
  <si>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</si>
  <si>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</si>
  <si>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</si>
  <si>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</si>
  <si>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</si>
  <si>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</si>
  <si>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</si>
  <si>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</si>
  <si>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</si>
  <si>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</si>
  <si>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</si>
  <si>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</si>
  <si>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</si>
  <si>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</si>
  <si>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</si>
  <si>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</si>
  <si>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</si>
  <si>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</si>
  <si>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</si>
  <si>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</si>
  <si>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</si>
  <si>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</si>
  <si>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</si>
  <si>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</si>
  <si>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</si>
  <si>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</si>
  <si>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</si>
  <si>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</si>
  <si>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</si>
  <si>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</si>
  <si>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</si>
  <si>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</si>
  <si>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</si>
  <si>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</si>
  <si>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</si>
  <si>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</si>
  <si>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</si>
  <si>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</si>
  <si>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</si>
  <si>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</si>
  <si>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</si>
  <si>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</si>
  <si>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</si>
  <si>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</si>
  <si>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</si>
  <si>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</si>
  <si>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</si>
  <si>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</si>
  <si>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</si>
  <si>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</si>
  <si>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</si>
  <si>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</si>
  <si>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</si>
  <si>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</si>
  <si>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</si>
  <si>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</si>
  <si>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</si>
  <si>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</si>
  <si>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</si>
  <si>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</si>
  <si>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</si>
  <si>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</si>
  <si>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</si>
  <si>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</si>
  <si>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</si>
  <si>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</si>
  <si>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</si>
  <si>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</si>
  <si>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</si>
  <si>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</si>
  <si>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</si>
  <si>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</si>
  <si>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</si>
  <si>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</si>
  <si>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</si>
  <si>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</si>
  <si>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</si>
  <si>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</si>
  <si>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</si>
  <si>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</si>
  <si>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</si>
  <si>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</si>
  <si>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</si>
  <si>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</si>
  <si>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</si>
  <si>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</si>
  <si>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</si>
  <si>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</si>
  <si>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</si>
  <si>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</si>
  <si>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</si>
  <si>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</si>
  <si>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</si>
  <si>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</si>
  <si>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</si>
  <si>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</si>
  <si>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</si>
  <si>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</si>
  <si>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</si>
  <si>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</si>
  <si>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</si>
  <si>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</si>
  <si>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</si>
  <si>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</si>
  <si>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</si>
  <si>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</si>
  <si>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</si>
  <si>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</si>
  <si>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</si>
  <si>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</si>
  <si>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</si>
  <si>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</si>
  <si>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</si>
  <si>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</si>
  <si>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</si>
  <si>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</si>
  <si>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</si>
  <si>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</si>
  <si>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</si>
  <si>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</si>
  <si>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</si>
  <si>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</si>
  <si>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</si>
  <si>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</si>
  <si>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</si>
  <si>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</si>
  <si>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</si>
  <si>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</si>
  <si>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</si>
  <si>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</si>
  <si>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</si>
  <si>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</si>
  <si>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</si>
  <si>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</si>
  <si>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</si>
  <si>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</si>
  <si>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</si>
  <si>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</si>
  <si>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</si>
  <si>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</si>
  <si>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</si>
  <si>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</si>
  <si>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</si>
  <si>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</si>
  <si>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</si>
  <si>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</si>
  <si>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</si>
  <si>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</si>
  <si>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</si>
  <si>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</si>
  <si>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</si>
  <si>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</si>
  <si>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</si>
  <si>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</si>
  <si>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</si>
  <si>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</si>
  <si>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</si>
  <si>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</si>
  <si>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</si>
  <si>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</si>
  <si>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</si>
  <si>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</si>
  <si>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</si>
  <si>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</si>
  <si>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</si>
  <si>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</si>
  <si>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</si>
  <si>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</si>
  <si>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</si>
  <si>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</si>
  <si>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</si>
  <si>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</si>
  <si>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</si>
  <si>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</si>
  <si>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</si>
  <si>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</si>
  <si>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</si>
  <si>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</si>
  <si>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</si>
  <si>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</si>
  <si>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</si>
  <si>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</si>
  <si>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</si>
  <si>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</si>
  <si>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</si>
  <si>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</si>
  <si>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</si>
  <si>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</si>
  <si>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</si>
  <si>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</si>
  <si>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</si>
  <si>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</si>
  <si>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</si>
  <si>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</si>
  <si>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</si>
  <si>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</si>
  <si>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</si>
  <si>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</si>
  <si>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</si>
  <si>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</si>
  <si>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</si>
  <si>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</si>
  <si>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</si>
  <si>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</si>
  <si>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</si>
  <si>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</si>
  <si>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</si>
  <si>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</si>
  <si>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</si>
  <si>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</si>
  <si>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</si>
  <si>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</si>
  <si>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</si>
  <si>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</si>
  <si>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</si>
  <si>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</si>
  <si>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</si>
  <si>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</si>
  <si>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</si>
  <si>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</si>
  <si>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</si>
  <si>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</si>
  <si>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</si>
  <si>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</si>
  <si>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</si>
  <si>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</si>
  <si>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</si>
  <si>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</si>
  <si>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</si>
  <si>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</si>
  <si>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</si>
  <si>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</si>
  <si>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</si>
  <si>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</si>
  <si>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</si>
  <si>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</si>
  <si>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</si>
  <si>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</si>
  <si>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</si>
  <si>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</si>
  <si>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</si>
  <si>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</si>
  <si>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</si>
  <si>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</si>
  <si>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</si>
  <si>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</si>
  <si>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</si>
  <si>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</si>
  <si>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</si>
  <si>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</si>
  <si>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</si>
  <si>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</si>
  <si>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</si>
  <si>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</si>
  <si>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</si>
  <si>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</si>
  <si>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</si>
  <si>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</si>
  <si>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</si>
  <si>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</si>
  <si>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</si>
  <si>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</si>
  <si>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</si>
  <si>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</si>
  <si>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</si>
  <si>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</si>
  <si>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</si>
  <si>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</si>
  <si>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</si>
  <si>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</si>
  <si>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</si>
  <si>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</si>
  <si>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</si>
  <si>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</si>
  <si>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</si>
  <si>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</si>
  <si>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</si>
  <si>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</si>
  <si>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</si>
  <si>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</si>
  <si>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</si>
  <si>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</si>
  <si>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</si>
  <si>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</si>
  <si>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</si>
  <si>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</si>
  <si>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</si>
  <si>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</si>
  <si>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</si>
  <si>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</si>
  <si>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</si>
  <si>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</si>
  <si>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</si>
  <si>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</si>
  <si>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</si>
  <si>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</si>
  <si>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</si>
  <si>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</si>
  <si>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</si>
  <si>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</si>
  <si>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</si>
  <si>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</si>
  <si>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</si>
  <si>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</si>
  <si>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</si>
  <si>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</si>
  <si>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</si>
  <si>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</si>
  <si>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</si>
  <si>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</si>
  <si>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</si>
  <si>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</si>
  <si>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</si>
  <si>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</si>
  <si>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</si>
  <si>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</si>
  <si>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</si>
  <si>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</si>
  <si>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</si>
  <si>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</si>
  <si>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</si>
  <si>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</si>
  <si>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</si>
  <si>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</si>
  <si>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</si>
  <si>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</si>
  <si>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</si>
  <si>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</si>
  <si>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</si>
  <si>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</si>
  <si>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</si>
  <si>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</si>
  <si>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</si>
  <si>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</si>
  <si>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</si>
  <si>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</si>
  <si>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</si>
  <si>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</si>
  <si>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</si>
  <si>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</si>
  <si>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</si>
  <si>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</si>
  <si>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</si>
  <si>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</si>
  <si>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</si>
  <si>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</si>
  <si>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</si>
  <si>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</si>
  <si>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</si>
  <si>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</si>
  <si>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</si>
  <si>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</si>
  <si>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</si>
  <si>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</si>
  <si>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</si>
  <si>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</si>
  <si>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</si>
  <si>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</si>
  <si>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</si>
  <si>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</si>
  <si>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</si>
  <si>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</si>
  <si>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</si>
  <si>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</si>
  <si>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</si>
  <si>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</si>
  <si>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</si>
  <si>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</si>
  <si>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</si>
  <si>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</si>
  <si>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</si>
  <si>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</si>
  <si>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</si>
  <si>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</si>
  <si>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</si>
  <si>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</si>
  <si>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</si>
  <si>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</si>
  <si>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</si>
  <si>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</si>
  <si>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</si>
  <si>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</si>
  <si>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</si>
  <si>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</si>
  <si>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</si>
  <si>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</si>
  <si>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</si>
  <si>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</si>
  <si>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</si>
  <si>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</si>
  <si>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</si>
  <si>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</si>
  <si>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</si>
  <si>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</si>
  <si>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</si>
  <si>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</si>
  <si>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</si>
  <si>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</si>
  <si>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</si>
  <si>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</si>
  <si>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</si>
  <si>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</si>
  <si>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</si>
  <si>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</si>
  <si>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</si>
  <si>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</si>
  <si>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</si>
  <si>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</si>
  <si>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</si>
  <si>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</si>
  <si>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</si>
  <si>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</si>
  <si>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</si>
  <si>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</si>
  <si>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</si>
  <si>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</si>
  <si>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</si>
  <si>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</si>
  <si>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</si>
  <si>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</si>
  <si>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</si>
  <si>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</si>
  <si>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</si>
  <si>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</si>
  <si>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</si>
  <si>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</si>
  <si>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</si>
  <si>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</si>
  <si>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</si>
  <si>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</si>
  <si>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</si>
  <si>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</si>
  <si>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</si>
  <si>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</si>
  <si>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</si>
  <si>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</si>
  <si>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</si>
  <si>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</si>
  <si>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</si>
  <si>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</si>
  <si>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</si>
  <si>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</si>
  <si>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</si>
  <si>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</si>
  <si>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</si>
  <si>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</si>
  <si>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</si>
  <si>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</si>
  <si>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</si>
  <si>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</si>
  <si>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</si>
  <si>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</si>
  <si>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</si>
  <si>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</si>
  <si>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</si>
  <si>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</si>
  <si>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</si>
  <si>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</si>
  <si>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</si>
  <si>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</si>
  <si>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</si>
  <si>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</si>
  <si>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</si>
  <si>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</si>
  <si>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</si>
  <si>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</si>
  <si>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</si>
  <si>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</si>
  <si>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</si>
  <si>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</si>
  <si>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</si>
  <si>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</si>
  <si>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</si>
  <si>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</si>
  <si>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</si>
  <si>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</si>
  <si>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</si>
  <si>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</si>
  <si>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</si>
  <si>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</si>
  <si>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</si>
  <si>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</si>
  <si>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</si>
  <si>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</si>
  <si>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</si>
  <si>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</si>
  <si>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</si>
  <si>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</si>
  <si>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</si>
  <si>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</si>
  <si>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</si>
  <si>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</si>
  <si>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</si>
  <si>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</si>
  <si>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</si>
  <si>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</si>
  <si>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</si>
  <si>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</si>
  <si>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</si>
  <si>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</si>
  <si>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</si>
  <si>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</si>
  <si>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</si>
  <si>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</si>
  <si>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</si>
  <si>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</si>
  <si>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</si>
  <si>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</si>
  <si>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</si>
  <si>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</si>
  <si>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</si>
  <si>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</si>
  <si>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</si>
  <si>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</si>
  <si>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</si>
  <si>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</si>
  <si>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</si>
  <si>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</si>
  <si>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</si>
  <si>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</si>
  <si>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</si>
  <si>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</si>
  <si>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</si>
  <si>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</si>
  <si>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</si>
  <si>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</si>
  <si>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</si>
  <si>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</si>
  <si>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</si>
  <si>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</si>
  <si>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</si>
  <si>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</si>
  <si>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</si>
  <si>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</si>
  <si>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</si>
  <si>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</si>
  <si>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</si>
  <si>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</si>
  <si>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</si>
  <si>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</si>
  <si>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</si>
  <si>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</si>
  <si>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</si>
  <si>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</si>
  <si>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</si>
  <si>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</si>
  <si>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</si>
  <si>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</si>
  <si>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</si>
  <si>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</si>
  <si>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</si>
  <si>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</si>
  <si>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</si>
  <si>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</si>
  <si>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</si>
  <si>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</si>
  <si>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</si>
  <si>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</si>
  <si>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</si>
  <si>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</si>
  <si>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</si>
  <si>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</si>
  <si>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</si>
  <si>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</si>
  <si>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</si>
  <si>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</si>
  <si>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</si>
  <si>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</si>
  <si>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</si>
  <si>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</si>
  <si>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</si>
  <si>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</si>
  <si>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</si>
  <si>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</si>
  <si>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</si>
  <si>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</si>
  <si>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</si>
  <si>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</si>
  <si>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</si>
  <si>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</si>
  <si>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</si>
  <si>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</si>
  <si>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</si>
  <si>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</si>
  <si>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</si>
  <si>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</si>
  <si>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</si>
  <si>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</si>
  <si>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</si>
  <si>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</si>
  <si>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</si>
  <si>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</si>
  <si>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</si>
  <si>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</si>
  <si>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</si>
  <si>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</si>
  <si>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</si>
  <si>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</si>
  <si>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</si>
  <si>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</si>
  <si>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</si>
  <si>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</si>
  <si>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</si>
  <si>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</si>
  <si>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</si>
  <si>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</si>
  <si>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</si>
  <si>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</si>
  <si>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</si>
  <si>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</si>
  <si>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</si>
  <si>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</si>
  <si>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</si>
  <si>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</si>
  <si>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</si>
  <si>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</si>
  <si>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</si>
  <si>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</si>
  <si>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</si>
  <si>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</si>
  <si>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</si>
  <si>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</si>
  <si>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</si>
  <si>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</si>
  <si>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</si>
  <si>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</si>
  <si>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</si>
  <si>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</si>
  <si>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</si>
  <si>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</si>
  <si>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</si>
  <si>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</si>
  <si>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</si>
  <si>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</si>
  <si>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</si>
  <si>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</si>
  <si>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</si>
  <si>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</si>
  <si>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</si>
  <si>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</si>
  <si>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</si>
  <si>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</si>
  <si>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</si>
  <si>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</si>
  <si>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</si>
  <si>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</si>
  <si>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</si>
  <si>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</si>
  <si>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</si>
  <si>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</si>
  <si>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</si>
  <si>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</si>
  <si>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</si>
  <si>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</si>
  <si>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</si>
  <si>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</si>
  <si>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</si>
  <si>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</si>
  <si>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</si>
  <si>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</si>
  <si>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</si>
  <si>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</si>
  <si>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</si>
  <si>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</si>
  <si>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</si>
  <si>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</si>
  <si>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</si>
  <si>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</si>
  <si>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</si>
  <si>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</si>
  <si>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</si>
  <si>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</si>
  <si>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</si>
  <si>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</si>
  <si>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</si>
  <si>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</si>
  <si>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</si>
  <si>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</si>
  <si>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</si>
  <si>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</si>
  <si>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</si>
  <si>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</si>
  <si>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</si>
  <si>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</si>
  <si>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</si>
  <si>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</si>
  <si>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</si>
  <si>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</si>
  <si>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</si>
  <si>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</si>
  <si>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</si>
  <si>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</si>
  <si>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</si>
  <si>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</si>
  <si>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</si>
  <si>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</si>
  <si>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</si>
  <si>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</si>
  <si>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</si>
  <si>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</si>
  <si>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</si>
  <si>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</si>
  <si>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</si>
  <si>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</si>
  <si>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</si>
  <si>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</si>
  <si>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</si>
  <si>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</si>
  <si>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</si>
  <si>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</si>
  <si>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</si>
  <si>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</si>
  <si>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</si>
  <si>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</si>
  <si>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</si>
  <si>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</si>
  <si>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</si>
  <si>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</si>
  <si>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</si>
  <si>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</si>
  <si>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</si>
  <si>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</si>
  <si>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</si>
  <si>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</si>
  <si>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</si>
  <si>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</si>
  <si>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</si>
  <si>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</si>
  <si>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</si>
  <si>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</si>
  <si>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</si>
  <si>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</si>
  <si>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</si>
  <si>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</si>
  <si>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</si>
  <si>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</si>
  <si>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</si>
  <si>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</si>
  <si>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</si>
  <si>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</si>
  <si>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</si>
  <si>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</si>
  <si>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</si>
  <si>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</si>
  <si>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</si>
  <si>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</si>
  <si>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</si>
  <si>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</si>
  <si>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</si>
  <si>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</si>
  <si>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</si>
  <si>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</si>
  <si>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</si>
  <si>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</si>
  <si>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</si>
  <si>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</si>
  <si>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</si>
  <si>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</si>
  <si>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</si>
  <si>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</si>
  <si>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</si>
  <si>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</si>
  <si>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</si>
  <si>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</si>
  <si>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</si>
  <si>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</si>
  <si>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</si>
  <si>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</si>
  <si>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</si>
  <si>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</si>
  <si>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</si>
  <si>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</si>
  <si>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</si>
  <si>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</si>
  <si>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</si>
  <si>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</si>
  <si>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</si>
  <si>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</si>
  <si>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</si>
  <si>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</si>
  <si>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</si>
  <si>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</si>
  <si>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</si>
  <si>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</si>
  <si>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</si>
  <si>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</si>
  <si>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</si>
  <si>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</si>
  <si>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</si>
  <si>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</si>
  <si>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</si>
  <si>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</si>
  <si>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</si>
  <si>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</si>
  <si>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</si>
  <si>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</si>
  <si>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</si>
  <si>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</si>
  <si>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</si>
  <si>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</si>
  <si>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</si>
  <si>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</si>
  <si>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</si>
  <si>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</si>
  <si>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</si>
  <si>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</si>
  <si>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</si>
  <si>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</si>
  <si>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</si>
  <si>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</si>
  <si>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</si>
  <si>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</si>
  <si>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</si>
  <si>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</si>
  <si>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</si>
  <si>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</si>
  <si>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</si>
  <si>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</si>
  <si>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</si>
  <si>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</si>
  <si>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</si>
  <si>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</si>
  <si>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</si>
  <si>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</si>
  <si>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</si>
  <si>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</si>
  <si>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</si>
  <si>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</si>
  <si>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</si>
  <si>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</si>
  <si>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</si>
  <si>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</si>
  <si>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</si>
  <si>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</si>
  <si>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</si>
  <si>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</si>
  <si>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</si>
  <si>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</si>
  <si>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</si>
  <si>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</si>
  <si>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</si>
  <si>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</si>
  <si>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</si>
  <si>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</si>
  <si>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</si>
  <si>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</si>
  <si>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</si>
  <si>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</si>
  <si>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</si>
  <si>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</si>
  <si>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</si>
  <si>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</si>
  <si>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</si>
  <si>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</si>
  <si>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</si>
  <si>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</si>
  <si>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</si>
  <si>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</si>
  <si>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</si>
  <si>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</si>
  <si>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</si>
  <si>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</si>
  <si>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</si>
  <si>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</si>
  <si>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</si>
  <si>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</si>
  <si>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</si>
  <si>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</si>
  <si>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</si>
  <si>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</si>
  <si>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</si>
  <si>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</si>
  <si>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</si>
  <si>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</si>
  <si>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</si>
  <si>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</si>
  <si>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</si>
  <si>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</si>
  <si>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</si>
  <si>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</si>
  <si>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</si>
  <si>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</si>
  <si>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</si>
  <si>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</si>
  <si>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</si>
  <si>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</si>
  <si>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</si>
  <si>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</si>
  <si>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</si>
  <si>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</si>
  <si>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</si>
  <si>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</si>
  <si>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</si>
  <si>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</si>
  <si>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</si>
  <si>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</si>
  <si>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</si>
  <si>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</si>
  <si>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</si>
  <si>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</si>
  <si>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</si>
  <si>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</si>
  <si>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</si>
  <si>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</si>
  <si>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</si>
  <si>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</si>
  <si>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</si>
  <si>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</si>
  <si>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</si>
  <si>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</si>
  <si>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</si>
  <si>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</si>
  <si>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</si>
  <si>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</si>
  <si>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</si>
  <si>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</si>
  <si>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</si>
  <si>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</si>
  <si>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</si>
  <si>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</si>
  <si>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</si>
  <si>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</si>
  <si>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</si>
  <si>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</si>
  <si>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</si>
  <si>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</si>
  <si>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</si>
  <si>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</si>
  <si>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</si>
  <si>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</si>
  <si>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</si>
  <si>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</si>
  <si>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</si>
  <si>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</si>
  <si>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</si>
  <si>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</si>
  <si>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</si>
  <si>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</si>
  <si>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</si>
  <si>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</si>
  <si>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</si>
  <si>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</si>
  <si>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</si>
  <si>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</si>
  <si>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</si>
  <si>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</si>
  <si>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</si>
  <si>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</si>
  <si>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</si>
  <si>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</si>
  <si>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</si>
  <si>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</si>
  <si>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</si>
  <si>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</si>
  <si>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</si>
  <si>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</si>
  <si>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</si>
  <si>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</si>
  <si>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</si>
  <si>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</si>
  <si>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</si>
  <si>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</si>
  <si>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</si>
  <si>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</si>
  <si>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</si>
  <si>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</si>
  <si>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</si>
  <si>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</si>
  <si>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</si>
  <si>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</si>
  <si>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</si>
  <si>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</si>
  <si>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</si>
  <si>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</si>
  <si>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</si>
  <si>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</si>
  <si>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</si>
  <si>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</si>
  <si>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</si>
  <si>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</si>
  <si>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</si>
  <si>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</si>
  <si>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</si>
  <si>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</si>
  <si>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</si>
  <si>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</si>
  <si>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</si>
  <si>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</si>
  <si>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</si>
  <si>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</si>
  <si>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</si>
  <si>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</si>
  <si>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</si>
  <si>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</si>
  <si>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</si>
  <si>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</si>
  <si>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</si>
  <si>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</si>
  <si>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</si>
  <si>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</si>
  <si>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</si>
  <si>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</si>
  <si>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</si>
  <si>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</si>
  <si>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</si>
  <si>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</si>
  <si>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</si>
  <si>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</si>
  <si>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</si>
  <si>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</si>
  <si>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</si>
  <si>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</si>
  <si>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</si>
  <si>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</si>
  <si>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</si>
  <si>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</si>
  <si>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</si>
  <si>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</si>
  <si>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</si>
  <si>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</si>
  <si>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</si>
  <si>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</si>
  <si>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</si>
  <si>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</si>
  <si>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</si>
  <si>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</si>
  <si>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</si>
  <si>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</si>
  <si>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</si>
  <si>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</si>
  <si>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</si>
  <si>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</si>
  <si>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</si>
  <si>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</si>
  <si>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</si>
  <si>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</si>
  <si>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</si>
  <si>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</si>
  <si>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</si>
  <si>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</si>
  <si>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</si>
  <si>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</si>
  <si>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</si>
  <si>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</si>
  <si>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</si>
  <si>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</si>
  <si>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</si>
  <si>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</si>
  <si>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</si>
  <si>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</si>
  <si>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</si>
  <si>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</si>
  <si>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</si>
  <si>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</si>
  <si>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</si>
  <si>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</si>
  <si>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</si>
  <si>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</si>
  <si>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</si>
  <si>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</si>
  <si>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</si>
  <si>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</si>
  <si>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</si>
  <si>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</si>
  <si>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</si>
  <si>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</si>
  <si>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</si>
  <si>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</si>
  <si>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</si>
  <si>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</si>
  <si>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</si>
  <si>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</si>
  <si>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</si>
  <si>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</si>
  <si>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</si>
  <si>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</si>
  <si>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</si>
  <si>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</si>
  <si>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</si>
  <si>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</si>
  <si>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</si>
  <si>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</si>
  <si>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</si>
  <si>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</si>
  <si>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</si>
  <si>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</si>
  <si>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</si>
  <si>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</si>
  <si>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</si>
  <si>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</si>
  <si>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</si>
  <si>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</si>
  <si>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</si>
  <si>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</si>
  <si>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</si>
  <si>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</si>
  <si>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</si>
  <si>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</si>
  <si>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</si>
  <si>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</si>
  <si>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</si>
  <si>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</si>
  <si>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</si>
  <si>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</si>
  <si>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</si>
  <si>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</si>
  <si>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</si>
  <si>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</si>
  <si>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</si>
  <si>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</si>
  <si>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</si>
  <si>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</si>
  <si>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</si>
  <si>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</si>
  <si>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</si>
  <si>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</si>
  <si>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</si>
  <si>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</si>
  <si>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</si>
  <si>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</si>
  <si>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</si>
  <si>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</si>
  <si>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</si>
  <si>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</si>
  <si>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</si>
  <si>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</si>
  <si>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</si>
  <si>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</si>
  <si>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</si>
  <si>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</si>
  <si>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</si>
  <si>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</si>
  <si>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</si>
  <si>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</si>
  <si>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</si>
  <si>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</si>
  <si>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</si>
  <si>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</si>
  <si>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</si>
  <si>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</si>
  <si>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</si>
  <si>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</si>
  <si>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</si>
  <si>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</si>
  <si>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</si>
  <si>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</si>
  <si>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</si>
  <si>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</si>
  <si>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</si>
  <si>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</si>
  <si>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</si>
  <si>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</si>
  <si>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</si>
  <si>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</si>
  <si>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</si>
  <si>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</si>
  <si>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</si>
  <si>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</si>
  <si>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</si>
  <si>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</si>
  <si>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</si>
  <si>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</si>
  <si>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</si>
  <si>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</si>
  <si>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</si>
  <si>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</si>
  <si>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</si>
  <si>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</si>
  <si>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</si>
  <si>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</si>
  <si>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</si>
  <si>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</si>
  <si>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</si>
  <si>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</si>
  <si>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</si>
  <si>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</si>
  <si>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</si>
  <si>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</si>
  <si>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</si>
  <si>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</si>
  <si>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</si>
  <si>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</si>
  <si>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</si>
  <si>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</si>
  <si>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</si>
  <si>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</si>
  <si>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</si>
  <si>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</si>
  <si>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</si>
  <si>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</si>
  <si>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</si>
  <si>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</si>
  <si>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</si>
  <si>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</si>
  <si>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</si>
  <si>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</si>
  <si>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</si>
  <si>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</si>
  <si>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</si>
  <si>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</si>
  <si>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</si>
  <si>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</si>
  <si>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</si>
  <si>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</si>
  <si>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</si>
  <si>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</si>
  <si>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</si>
  <si>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</si>
  <si>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</si>
  <si>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</si>
  <si>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</si>
  <si>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</si>
  <si>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</si>
  <si>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</si>
  <si>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</si>
  <si>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</si>
  <si>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</si>
  <si>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</si>
  <si>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</si>
  <si>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</si>
  <si>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</si>
  <si>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</si>
  <si>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</si>
  <si>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</si>
  <si>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</si>
  <si>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</si>
  <si>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</si>
  <si>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</si>
  <si>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</si>
  <si>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</si>
  <si>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</si>
  <si>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</si>
  <si>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</si>
  <si>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</si>
  <si>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</si>
  <si>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</si>
  <si>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</si>
  <si>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</si>
  <si>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</si>
  <si>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</si>
  <si>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</si>
  <si>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</si>
  <si>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</si>
  <si>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</si>
  <si>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</si>
  <si>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</si>
  <si>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</si>
  <si>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</si>
  <si>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</si>
  <si>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</si>
  <si>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</si>
  <si>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</si>
  <si>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</si>
  <si>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</si>
  <si>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</si>
  <si>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</si>
  <si>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</si>
  <si>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</si>
  <si>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</si>
  <si>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</si>
  <si>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</si>
  <si>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</si>
  <si>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</si>
  <si>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</si>
  <si>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</si>
  <si>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</si>
  <si>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</si>
  <si>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</si>
  <si>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</si>
  <si>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</si>
  <si>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</si>
  <si>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</si>
  <si>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</si>
  <si>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</si>
  <si>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</si>
  <si>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</si>
  <si>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</si>
  <si>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</si>
  <si>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</si>
  <si>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</si>
  <si>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</si>
  <si>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</si>
  <si>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</si>
  <si>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</si>
  <si>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</si>
  <si>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</si>
  <si>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</si>
  <si>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</si>
  <si>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</si>
  <si>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</si>
  <si>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</si>
  <si>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</si>
  <si>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</si>
  <si>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</si>
  <si>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</si>
  <si>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</si>
  <si>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</si>
  <si>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</si>
  <si>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</si>
  <si>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</si>
  <si>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</si>
  <si>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</si>
  <si>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</si>
  <si>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</si>
  <si>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</si>
  <si>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</si>
  <si>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</si>
  <si>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</si>
  <si>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</si>
  <si>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</si>
  <si>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</si>
  <si>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</si>
  <si>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</si>
  <si>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</si>
  <si>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</si>
  <si>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</si>
  <si>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</si>
  <si>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</si>
  <si>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</si>
  <si>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</si>
  <si>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</si>
  <si>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</si>
  <si>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</si>
  <si>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</si>
  <si>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</si>
  <si>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</si>
  <si>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</si>
  <si>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</si>
  <si>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</si>
  <si>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</si>
  <si>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</si>
  <si>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</si>
  <si>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</si>
  <si>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</si>
  <si>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</si>
  <si>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</si>
  <si>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</si>
  <si>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</si>
  <si>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</si>
  <si>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</si>
  <si>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</si>
  <si>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</si>
  <si>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</si>
  <si>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</si>
  <si>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</si>
  <si>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</si>
  <si>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</si>
  <si>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</si>
  <si>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</si>
  <si>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</si>
  <si>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</si>
  <si>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</si>
  <si>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</si>
  <si>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</si>
  <si>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</si>
  <si>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</si>
  <si>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</si>
  <si>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</si>
  <si>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</si>
  <si>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</si>
  <si>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</si>
  <si>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</si>
  <si>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</si>
  <si>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</si>
  <si>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</si>
  <si>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</si>
  <si>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</si>
  <si>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</si>
  <si>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</si>
  <si>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</si>
  <si>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</si>
  <si>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</si>
  <si>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</si>
  <si>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</si>
  <si>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</si>
  <si>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</si>
  <si>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</si>
  <si>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</si>
  <si>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</si>
  <si>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</si>
  <si>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</si>
  <si>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</si>
  <si>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</si>
  <si>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</si>
  <si>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</si>
  <si>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</si>
  <si>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</si>
  <si>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</si>
  <si>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</si>
  <si>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</si>
  <si>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</si>
  <si>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</si>
  <si>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</si>
  <si>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</si>
  <si>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</si>
  <si>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</si>
  <si>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</si>
  <si>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</si>
  <si>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</si>
  <si>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</si>
  <si>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</si>
  <si>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</si>
  <si>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</si>
  <si>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</si>
  <si>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</si>
  <si>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</si>
  <si>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</si>
  <si>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</si>
  <si>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</si>
  <si>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</si>
  <si>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</si>
  <si>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</si>
  <si>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</si>
  <si>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</si>
  <si>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</si>
  <si>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</si>
  <si>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</si>
  <si>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</si>
  <si>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</si>
  <si>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</si>
  <si>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</si>
  <si>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</si>
  <si>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</si>
  <si>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</si>
  <si>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</si>
  <si>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</si>
  <si>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</si>
  <si>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</si>
  <si>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</si>
  <si>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</si>
  <si>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</si>
  <si>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</si>
  <si>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</si>
  <si>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</si>
  <si>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</si>
  <si>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</si>
  <si>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</si>
  <si>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</si>
  <si>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</si>
  <si>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</si>
  <si>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</si>
  <si>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</si>
  <si>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</si>
  <si>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</si>
  <si>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</si>
  <si>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</si>
  <si>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</si>
  <si>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</si>
  <si>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</si>
  <si>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</si>
  <si>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</si>
  <si>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</si>
  <si>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</si>
  <si>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</si>
  <si>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</si>
  <si>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</si>
  <si>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</si>
  <si>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</si>
  <si>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</si>
  <si>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</si>
  <si>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</si>
  <si>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</si>
  <si>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</si>
  <si>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</si>
  <si>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</si>
  <si>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</si>
  <si>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</si>
  <si>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</si>
  <si>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</si>
  <si>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</si>
  <si>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</si>
  <si>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</si>
  <si>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</si>
  <si>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</si>
  <si>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</si>
  <si>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</si>
  <si>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</si>
  <si>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</si>
  <si>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</si>
  <si>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</si>
  <si>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</si>
  <si>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</si>
  <si>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</si>
  <si>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</si>
  <si>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</si>
  <si>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</si>
  <si>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</si>
  <si>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</si>
  <si>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</si>
  <si>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</si>
  <si>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</si>
  <si>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</si>
  <si>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</si>
  <si>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</si>
  <si>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</si>
  <si>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</si>
  <si>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</si>
  <si>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</si>
  <si>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</si>
  <si>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</si>
  <si>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</si>
  <si>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</si>
  <si>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</si>
  <si>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</si>
  <si>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</si>
  <si>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</si>
  <si>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</si>
  <si>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</si>
  <si>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</si>
  <si>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</si>
  <si>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</si>
  <si>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</si>
  <si>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</si>
  <si>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</si>
  <si>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</si>
  <si>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</si>
  <si>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</si>
  <si>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</si>
  <si>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</si>
  <si>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</si>
  <si>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</si>
  <si>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</si>
  <si>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</si>
  <si>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</si>
  <si>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</si>
  <si>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</si>
  <si>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</si>
  <si>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</si>
  <si>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</si>
  <si>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</si>
  <si>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</si>
  <si>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</si>
  <si>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</si>
  <si>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</si>
  <si>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</si>
  <si>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</si>
  <si>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</si>
  <si>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</si>
  <si>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</si>
  <si>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</si>
  <si>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</si>
  <si>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</si>
  <si>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</si>
  <si>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</si>
  <si>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</si>
  <si>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</si>
  <si>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</si>
  <si>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</si>
  <si>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</si>
  <si>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</si>
  <si>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</si>
  <si>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</si>
  <si>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</si>
  <si>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</si>
  <si>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</si>
  <si>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</si>
  <si>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</si>
  <si>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</si>
  <si>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</si>
  <si>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</si>
  <si>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</si>
  <si>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</si>
  <si>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</si>
  <si>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</si>
  <si>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</si>
  <si>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</si>
  <si>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</si>
  <si>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</si>
  <si>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</si>
  <si>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</si>
  <si>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</si>
  <si>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</si>
  <si>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</si>
  <si>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</si>
  <si>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</si>
  <si>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</si>
  <si>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</si>
  <si>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</si>
  <si>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</si>
  <si>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</si>
  <si>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</si>
  <si>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</si>
  <si>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</si>
  <si>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</si>
  <si>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</si>
  <si>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</si>
  <si>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</si>
  <si>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</si>
  <si>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</si>
  <si>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</si>
  <si>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</si>
  <si>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</si>
  <si>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</si>
  <si>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</si>
  <si>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</si>
  <si>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</si>
  <si>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</si>
  <si>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</si>
  <si>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</si>
  <si>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</si>
  <si>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</si>
  <si>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</si>
  <si>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</si>
  <si>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</si>
  <si>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</si>
  <si>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</si>
  <si>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</si>
  <si>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</si>
  <si>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</si>
  <si>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</si>
  <si>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</si>
  <si>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</si>
  <si>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</si>
  <si>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</si>
  <si>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</si>
  <si>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</si>
  <si>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</si>
  <si>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</si>
  <si>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</si>
  <si>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</si>
  <si>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</si>
  <si>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</si>
  <si>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</si>
  <si>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</si>
  <si>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</si>
  <si>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</si>
  <si>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</si>
  <si>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</si>
  <si>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</si>
  <si>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</si>
  <si>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</si>
  <si>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</si>
  <si>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</si>
  <si>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</si>
  <si>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</si>
  <si>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</si>
  <si>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</si>
  <si>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</si>
  <si>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</si>
  <si>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</si>
  <si>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</si>
  <si>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</si>
  <si>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</si>
  <si>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</si>
  <si>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</si>
  <si>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</si>
  <si>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</si>
  <si>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</si>
  <si>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</si>
  <si>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</si>
  <si>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</si>
  <si>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</si>
  <si>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</si>
  <si>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</si>
  <si>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</si>
  <si>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</si>
  <si>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</si>
  <si>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</si>
  <si>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</si>
  <si>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</si>
  <si>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</si>
  <si>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</si>
  <si>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</si>
  <si>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</si>
  <si>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</si>
  <si>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</si>
  <si>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</si>
  <si>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</si>
  <si>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</si>
  <si>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</si>
  <si>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</si>
  <si>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</si>
  <si>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</si>
  <si>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</si>
  <si>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</si>
  <si>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</si>
  <si>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</si>
  <si>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</si>
  <si>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</si>
  <si>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</si>
  <si>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</si>
  <si>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</si>
  <si>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</si>
  <si>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</si>
  <si>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</si>
  <si>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</si>
  <si>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</si>
  <si>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</si>
  <si>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</si>
  <si>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</si>
  <si>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</si>
  <si>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</si>
  <si>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</si>
  <si>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</si>
  <si>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</si>
  <si>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</si>
  <si>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</si>
  <si>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</si>
  <si>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</si>
  <si>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</si>
  <si>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</si>
  <si>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</si>
  <si>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</si>
  <si>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</si>
  <si>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</si>
  <si>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</si>
  <si>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</si>
  <si>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</si>
  <si>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</si>
  <si>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</si>
  <si>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</si>
  <si>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</si>
  <si>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</si>
  <si>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</si>
  <si>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</si>
  <si>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</si>
  <si>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</si>
  <si>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</si>
  <si>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</si>
  <si>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</si>
  <si>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</si>
  <si>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</si>
  <si>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</si>
  <si>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</si>
  <si>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</si>
  <si>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</si>
  <si>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</si>
  <si>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</si>
  <si>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</si>
  <si>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</si>
  <si>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</si>
  <si>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</si>
  <si>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</si>
  <si>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</si>
  <si>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</si>
  <si>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</si>
  <si>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</si>
  <si>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</si>
  <si>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</si>
  <si>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</si>
  <si>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</si>
  <si>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</si>
  <si>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</si>
  <si>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</si>
  <si>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</si>
  <si>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</si>
  <si>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</si>
  <si>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</si>
  <si>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</si>
  <si>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</si>
  <si>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</si>
  <si>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</si>
  <si>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</si>
  <si>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</si>
  <si>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</si>
  <si>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</si>
  <si>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</si>
  <si>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</si>
  <si>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</si>
  <si>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</si>
  <si>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</si>
  <si>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</si>
  <si>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</si>
  <si>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</si>
  <si>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</si>
  <si>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</si>
  <si>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</si>
  <si>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</si>
  <si>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</si>
  <si>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</si>
  <si>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</si>
  <si>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</si>
  <si>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</si>
  <si>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</si>
  <si>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</si>
  <si>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</si>
  <si>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</si>
  <si>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</si>
  <si>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</si>
  <si>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</si>
  <si>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</si>
  <si>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</si>
  <si>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</si>
  <si>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</si>
  <si>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</si>
  <si>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</si>
  <si>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</si>
  <si>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</si>
  <si>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</si>
  <si>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</si>
  <si>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</si>
  <si>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</si>
  <si>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</si>
  <si>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</si>
  <si>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</si>
  <si>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</si>
  <si>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</si>
  <si>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</si>
  <si>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</si>
  <si>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</si>
  <si>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</si>
  <si>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</si>
  <si>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</si>
  <si>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</si>
  <si>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</si>
  <si>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</si>
  <si>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</si>
  <si>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</si>
  <si>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</si>
  <si>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</si>
  <si>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</si>
  <si>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</si>
  <si>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</si>
  <si>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</si>
  <si>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</si>
  <si>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</si>
  <si>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</si>
  <si>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</si>
  <si>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</si>
  <si>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</si>
  <si>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</si>
  <si>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</si>
  <si>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</si>
  <si>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</si>
  <si>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</si>
  <si>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</si>
  <si>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</si>
  <si>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</si>
  <si>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</si>
  <si>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</si>
  <si>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</si>
  <si>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</si>
  <si>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</si>
  <si>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</si>
  <si>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</si>
  <si>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</si>
  <si>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</si>
  <si>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</si>
  <si>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</si>
  <si>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</si>
  <si>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</si>
  <si>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</si>
  <si>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</si>
  <si>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</si>
  <si>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</si>
  <si>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</si>
  <si>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</si>
  <si>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</si>
  <si>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</si>
  <si>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</si>
  <si>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</si>
  <si>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</si>
  <si>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</si>
  <si>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</si>
  <si>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</si>
  <si>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</si>
  <si>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</si>
  <si>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</si>
  <si>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</si>
  <si>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</si>
  <si>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</si>
  <si>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</si>
  <si>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</si>
  <si>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</si>
  <si>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</si>
  <si>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</si>
  <si>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</si>
  <si>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</si>
  <si>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</si>
  <si>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</si>
  <si>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</si>
  <si>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</si>
  <si>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</si>
  <si>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</si>
  <si>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</si>
  <si>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</si>
  <si>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</si>
  <si>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</si>
  <si>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</si>
  <si>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</si>
  <si>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</si>
  <si>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</si>
  <si>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</si>
  <si>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</si>
  <si>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</si>
  <si>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</si>
  <si>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</si>
  <si>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</si>
  <si>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</si>
  <si>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</si>
  <si>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</si>
  <si>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</si>
  <si>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</si>
  <si>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</si>
  <si>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</si>
  <si>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</si>
  <si>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</si>
  <si>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</si>
  <si>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</si>
  <si>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</si>
  <si>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</si>
  <si>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</si>
  <si>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</si>
  <si>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</si>
  <si>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</si>
  <si>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</si>
  <si>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</si>
  <si>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</si>
  <si>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</si>
  <si>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</si>
  <si>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</si>
  <si>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</si>
  <si>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</si>
  <si>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</si>
  <si>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</si>
  <si>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</si>
  <si>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</si>
  <si>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</si>
  <si>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</si>
  <si>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</si>
  <si>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</si>
  <si>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</si>
  <si>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</si>
  <si>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</si>
  <si>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</si>
  <si>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</si>
  <si>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</si>
  <si>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</si>
  <si>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</si>
  <si>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</si>
  <si>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</si>
  <si>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</si>
  <si>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</si>
  <si>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</si>
  <si>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</si>
  <si>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</si>
  <si>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</si>
  <si>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</si>
  <si>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</si>
  <si>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</si>
  <si>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</si>
  <si>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</si>
  <si>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</si>
  <si>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</si>
  <si>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</si>
  <si>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</si>
  <si>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</si>
  <si>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</si>
  <si>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</si>
  <si>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</si>
  <si>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</si>
  <si>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</si>
  <si>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</si>
  <si>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</si>
  <si>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</si>
  <si>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</si>
  <si>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</si>
  <si>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</si>
  <si>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</si>
  <si>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</si>
  <si>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</si>
  <si>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</si>
  <si>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</si>
  <si>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</si>
  <si>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</si>
  <si>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</si>
  <si>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</si>
  <si>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</si>
  <si>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</si>
  <si>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</si>
  <si>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</si>
  <si>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</si>
  <si>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</si>
  <si>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</si>
  <si>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</si>
  <si>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</si>
  <si>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</si>
  <si>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</si>
  <si>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</si>
  <si>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</si>
  <si>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</si>
  <si>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</si>
  <si>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</si>
  <si>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</si>
  <si>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</si>
  <si>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</si>
  <si>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</si>
  <si>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</si>
  <si>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</si>
  <si>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</si>
  <si>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</si>
  <si>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</si>
  <si>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</si>
  <si>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</si>
  <si>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</si>
  <si>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</si>
  <si>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</si>
  <si>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</si>
  <si>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</si>
  <si>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</si>
  <si>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</si>
  <si>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</si>
  <si>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</si>
  <si>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</si>
  <si>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</si>
  <si>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</si>
  <si>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</si>
  <si>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</si>
  <si>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</si>
  <si>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</si>
  <si>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</si>
  <si>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</si>
  <si>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</si>
  <si>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</si>
  <si>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</si>
  <si>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</si>
  <si>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</si>
  <si>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</si>
  <si>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</si>
  <si>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</si>
  <si>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</si>
  <si>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</si>
  <si>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</si>
  <si>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</si>
  <si>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</si>
  <si>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</si>
  <si>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</si>
  <si>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</si>
  <si>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</si>
  <si>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</si>
  <si>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</si>
  <si>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</si>
  <si>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</si>
  <si>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</si>
  <si>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</si>
  <si>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</si>
  <si>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</si>
  <si>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</si>
  <si>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</si>
  <si>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</si>
  <si>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</si>
  <si>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</si>
  <si>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</si>
  <si>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</si>
  <si>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</si>
  <si>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</si>
  <si>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</si>
  <si>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</si>
  <si>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</si>
  <si>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</si>
  <si>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</si>
  <si>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</si>
  <si>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</si>
  <si>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</si>
  <si>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</si>
  <si>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</si>
  <si>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</si>
  <si>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</si>
  <si>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</si>
  <si>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</si>
  <si>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</si>
  <si>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</si>
  <si>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</si>
  <si>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</si>
  <si>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</si>
  <si>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</si>
  <si>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</si>
  <si>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</si>
  <si>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</si>
  <si>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</si>
  <si>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</si>
  <si>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</si>
  <si>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</si>
  <si>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</si>
  <si>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</si>
  <si>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</si>
  <si>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</si>
  <si>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</si>
  <si>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</si>
  <si>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</si>
  <si>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</si>
  <si>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</si>
  <si>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</si>
  <si>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</si>
  <si>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</si>
  <si>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</si>
  <si>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</si>
  <si>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</si>
  <si>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</si>
  <si>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</si>
  <si>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</si>
  <si>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</si>
  <si>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</si>
  <si>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</si>
  <si>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</si>
  <si>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</si>
  <si>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</si>
  <si>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</si>
  <si>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</si>
  <si>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</si>
  <si>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</si>
  <si>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</si>
  <si>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</si>
  <si>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</si>
  <si>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</si>
  <si>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</si>
  <si>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</si>
  <si>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</si>
  <si>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</si>
  <si>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</si>
  <si>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</si>
  <si>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</si>
  <si>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</si>
  <si>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</si>
  <si>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</si>
  <si>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</si>
  <si>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</si>
  <si>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</si>
  <si>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</si>
  <si>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</si>
  <si>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</si>
  <si>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</si>
  <si>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</si>
  <si>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</si>
  <si>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</si>
  <si>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</si>
  <si>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</si>
  <si>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</si>
  <si>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</si>
  <si>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</si>
  <si>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</si>
  <si>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</si>
  <si>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</si>
  <si>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</si>
  <si>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</si>
  <si>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</si>
  <si>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</si>
  <si>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</si>
  <si>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</si>
  <si>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</si>
  <si>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</si>
  <si>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</si>
  <si>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</si>
  <si>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</si>
  <si>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</si>
  <si>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</si>
  <si>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</si>
  <si>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</si>
  <si>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</si>
  <si>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</si>
  <si>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</si>
  <si>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</si>
  <si>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</si>
  <si>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</si>
  <si>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</si>
  <si>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</si>
  <si>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</si>
  <si>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</si>
  <si>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</si>
  <si>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</si>
  <si>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</si>
  <si>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</si>
  <si>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</si>
  <si>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</si>
  <si>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</si>
  <si>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</si>
  <si>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</si>
  <si>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</si>
  <si>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</si>
  <si>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</si>
  <si>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</si>
  <si>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</si>
  <si>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</si>
  <si>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</si>
  <si>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</si>
  <si>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</si>
  <si>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</si>
  <si>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</si>
  <si>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</si>
  <si>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</si>
  <si>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</si>
  <si>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</si>
  <si>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</si>
  <si>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</si>
  <si>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</si>
  <si>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</si>
  <si>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</si>
  <si>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</si>
  <si>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</si>
  <si>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</si>
  <si>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</si>
  <si>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</si>
  <si>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</si>
  <si>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</si>
  <si>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</si>
  <si>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</si>
  <si>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</si>
  <si>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</si>
  <si>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</si>
  <si>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</si>
  <si>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</si>
  <si>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</si>
  <si>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</si>
  <si>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</si>
  <si>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</si>
  <si>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</si>
  <si>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</si>
  <si>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</si>
  <si>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</si>
  <si>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</si>
  <si>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</si>
  <si>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</si>
  <si>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</si>
  <si>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</si>
  <si>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</si>
  <si>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</si>
  <si>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</si>
  <si>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</si>
  <si>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</si>
  <si>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</si>
  <si>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</si>
  <si>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</si>
  <si>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</si>
  <si>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</si>
  <si>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</si>
  <si>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</si>
  <si>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</si>
  <si>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</si>
  <si>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</si>
  <si>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</si>
  <si>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</si>
  <si>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</si>
  <si>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</si>
  <si>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</si>
  <si>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</si>
  <si>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</si>
  <si>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</si>
  <si>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</si>
  <si>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</si>
  <si>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</si>
  <si>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</si>
  <si>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</si>
  <si>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</si>
  <si>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</si>
  <si>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</si>
  <si>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</si>
  <si>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</si>
  <si>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</si>
  <si>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</si>
  <si>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</si>
  <si>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</si>
  <si>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</si>
  <si>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</si>
  <si>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</si>
  <si>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</si>
  <si>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</si>
  <si>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</si>
  <si>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</si>
  <si>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</si>
  <si>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</si>
  <si>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</si>
  <si>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</si>
  <si>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</si>
  <si>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</si>
  <si>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</si>
  <si>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</si>
  <si>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</si>
  <si>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</si>
  <si>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</si>
  <si>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</si>
  <si>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</si>
  <si>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</si>
  <si>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</si>
  <si>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</si>
  <si>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</si>
  <si>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</si>
  <si>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</si>
  <si>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</si>
  <si>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</si>
  <si>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</si>
  <si>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</si>
  <si>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</si>
  <si>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</si>
  <si>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</si>
  <si>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</si>
  <si>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</si>
  <si>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</si>
  <si>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</si>
  <si>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</si>
  <si>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</si>
  <si>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</si>
  <si>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</si>
  <si>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</si>
  <si>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</si>
  <si>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</si>
  <si>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</si>
  <si>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</si>
  <si>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</si>
  <si>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</si>
  <si>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</si>
  <si>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</si>
  <si>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</si>
  <si>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</si>
  <si>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</si>
  <si>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</si>
  <si>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</si>
  <si>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</si>
  <si>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</si>
  <si>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</si>
  <si>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</si>
  <si>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</si>
  <si>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</si>
  <si>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</si>
  <si>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</si>
  <si>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</si>
  <si>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</si>
  <si>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</si>
  <si>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</si>
  <si>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</si>
  <si>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</si>
  <si>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</si>
  <si>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</si>
  <si>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</si>
  <si>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</si>
  <si>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</si>
  <si>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</si>
  <si>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</si>
  <si>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</si>
  <si>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</si>
  <si>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</si>
  <si>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</si>
  <si>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</si>
  <si>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</si>
  <si>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</si>
  <si>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</si>
  <si>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</si>
  <si>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</si>
  <si>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</si>
  <si>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</si>
  <si>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</si>
  <si>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</si>
  <si>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</si>
  <si>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</si>
  <si>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</si>
  <si>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</si>
  <si>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</si>
  <si>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</si>
  <si>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</si>
  <si>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</si>
  <si>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</si>
  <si>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</si>
  <si>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</si>
  <si>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</si>
  <si>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</si>
  <si>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</si>
  <si>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</si>
  <si>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</si>
  <si>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</si>
  <si>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</si>
  <si>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</si>
  <si>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</si>
  <si>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</si>
  <si>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</si>
  <si>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</si>
  <si>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</si>
  <si>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</si>
  <si>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</si>
  <si>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</si>
  <si>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</si>
  <si>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</si>
  <si>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</si>
  <si>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</si>
  <si>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</si>
  <si>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</si>
  <si>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</si>
  <si>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</si>
  <si>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</si>
  <si>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</si>
  <si>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</si>
  <si>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</si>
  <si>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</si>
  <si>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</si>
  <si>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</si>
  <si>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</si>
  <si>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</si>
  <si>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</si>
  <si>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</si>
  <si>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</si>
  <si>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</si>
  <si>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</si>
  <si>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</si>
  <si>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</si>
  <si>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</si>
  <si>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</si>
  <si>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</si>
  <si>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</si>
  <si>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</si>
  <si>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</si>
  <si>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</si>
  <si>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</si>
  <si>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</si>
  <si>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</si>
  <si>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</si>
  <si>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</si>
  <si>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</si>
  <si>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</si>
  <si>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</si>
  <si>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</si>
  <si>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</si>
  <si>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</si>
  <si>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</si>
  <si>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</si>
  <si>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</si>
  <si>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</si>
  <si>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</si>
  <si>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</si>
  <si>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</si>
  <si>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</si>
  <si>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</si>
  <si>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</si>
  <si>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</si>
  <si>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</si>
  <si>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</si>
  <si>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</si>
  <si>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</si>
  <si>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</si>
  <si>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</si>
  <si>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</si>
  <si>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</si>
  <si>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</si>
  <si>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</si>
  <si>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</si>
  <si>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</si>
  <si>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</si>
  <si>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</si>
  <si>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</si>
  <si>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</si>
  <si>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</si>
  <si>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</si>
  <si>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</si>
  <si>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</si>
  <si>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</si>
  <si>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</si>
  <si>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</si>
  <si>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</si>
  <si>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</si>
  <si>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</si>
  <si>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</si>
  <si>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</si>
  <si>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</si>
  <si>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</si>
  <si>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</si>
  <si>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</si>
  <si>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</si>
  <si>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</si>
  <si>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</si>
  <si>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</si>
  <si>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</si>
  <si>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</si>
  <si>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</si>
  <si>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</si>
  <si>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</si>
  <si>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</si>
  <si>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</si>
  <si>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</si>
  <si>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</si>
  <si>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</si>
  <si>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</si>
  <si>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</si>
  <si>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</si>
  <si>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</si>
  <si>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</si>
  <si>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</si>
  <si>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</si>
  <si>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</si>
  <si>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</si>
  <si>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</si>
  <si>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</si>
  <si>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</si>
  <si>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</si>
  <si>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</si>
  <si>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</si>
  <si>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</si>
  <si>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</si>
  <si>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</si>
  <si>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</si>
  <si>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</si>
  <si>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</si>
  <si>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</si>
  <si>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</si>
  <si>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</si>
  <si>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</si>
  <si>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</si>
  <si>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</si>
  <si>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</si>
  <si>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</si>
  <si>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</si>
  <si>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</si>
  <si>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</si>
  <si>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</si>
  <si>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</si>
  <si>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</si>
  <si>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</si>
  <si>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</si>
  <si>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</si>
  <si>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</si>
  <si>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</si>
  <si>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</si>
  <si>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</si>
  <si>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</si>
  <si>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</si>
  <si>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</si>
  <si>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</si>
  <si>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</si>
  <si>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</si>
  <si>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</si>
  <si>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</si>
  <si>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</si>
  <si>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</si>
  <si>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</si>
  <si>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</si>
  <si>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</si>
  <si>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</si>
  <si>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</si>
  <si>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</si>
  <si>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</si>
  <si>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</si>
  <si>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</si>
  <si>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</si>
  <si>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</si>
  <si>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</si>
  <si>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</si>
  <si>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</si>
  <si>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</si>
  <si>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</si>
  <si>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</si>
  <si>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</si>
  <si>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</si>
  <si>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</si>
  <si>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</si>
  <si>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</si>
  <si>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</si>
  <si>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</si>
  <si>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</si>
  <si>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</si>
  <si>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</si>
  <si>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</si>
  <si>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</si>
  <si>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</si>
  <si>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</si>
  <si>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</si>
  <si>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</si>
  <si>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</si>
  <si>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</si>
  <si>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</si>
  <si>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</si>
  <si>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</si>
  <si>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</si>
  <si>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</si>
  <si>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</si>
  <si>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</si>
  <si>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</si>
  <si>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</si>
  <si>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</si>
  <si>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</si>
  <si>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</si>
  <si>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</si>
  <si>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</si>
  <si>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</si>
  <si>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</si>
  <si>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</si>
  <si>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</si>
  <si>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</si>
  <si>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</si>
  <si>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</si>
  <si>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</si>
  <si>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</si>
  <si>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</si>
  <si>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</si>
  <si>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</si>
  <si>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</si>
  <si>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</si>
  <si>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</si>
  <si>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</si>
  <si>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</si>
  <si>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</si>
  <si>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</si>
  <si>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</si>
  <si>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</si>
  <si>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</si>
  <si>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</si>
  <si>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</si>
  <si>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</si>
  <si>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</si>
  <si>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</si>
  <si>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</si>
  <si>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</si>
  <si>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</si>
  <si>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</si>
  <si>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</si>
  <si>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</si>
  <si>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</si>
  <si>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</si>
  <si>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</si>
  <si>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</si>
  <si>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</si>
  <si>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</si>
  <si>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</si>
  <si>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</si>
  <si>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</si>
  <si>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</si>
  <si>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</si>
  <si>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</si>
  <si>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</si>
  <si>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</si>
  <si>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</si>
  <si>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</si>
  <si>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</si>
  <si>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</si>
  <si>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</si>
  <si>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</si>
  <si>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</si>
  <si>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</si>
  <si>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</si>
  <si>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</si>
  <si>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</si>
  <si>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</si>
  <si>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</si>
  <si>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</si>
  <si>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</si>
  <si>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</si>
  <si>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</si>
  <si>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</si>
  <si>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</si>
  <si>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</si>
  <si>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</si>
  <si>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</si>
  <si>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</si>
  <si>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</si>
  <si>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</si>
  <si>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</si>
  <si>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</si>
  <si>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</si>
  <si>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</si>
  <si>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</si>
  <si>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</si>
  <si>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</si>
  <si>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</si>
  <si>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</si>
  <si>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</si>
  <si>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</si>
  <si>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</si>
  <si>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</si>
  <si>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</si>
  <si>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</si>
  <si>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</si>
  <si>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</si>
  <si>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</si>
  <si>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</si>
  <si>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</si>
  <si>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</si>
  <si>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</si>
  <si>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</si>
  <si>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</si>
  <si>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</si>
  <si>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</si>
  <si>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</si>
  <si>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</si>
  <si>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</si>
  <si>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</si>
  <si>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</si>
  <si>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</si>
  <si>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</si>
  <si>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</si>
  <si>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</si>
  <si>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</si>
  <si>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</si>
  <si>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</si>
  <si>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</si>
  <si>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</si>
  <si>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</si>
  <si>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</si>
  <si>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</si>
  <si>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</si>
  <si>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</si>
  <si>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</si>
  <si>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</si>
  <si>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</si>
  <si>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</si>
  <si>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</si>
  <si>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</si>
  <si>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</si>
  <si>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</si>
  <si>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</si>
  <si>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</si>
  <si>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</si>
  <si>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</si>
  <si>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</si>
  <si>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</si>
  <si>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</si>
  <si>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</si>
  <si>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</si>
  <si>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</si>
  <si>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</si>
  <si>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</si>
  <si>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</si>
  <si>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</si>
  <si>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</si>
  <si>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</si>
  <si>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</si>
  <si>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</si>
  <si>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</si>
  <si>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</si>
  <si>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</si>
  <si>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</si>
  <si>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</si>
  <si>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</si>
  <si>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</si>
  <si>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</si>
  <si>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</si>
  <si>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</si>
  <si>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</si>
  <si>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</si>
  <si>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</si>
  <si>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</si>
  <si>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</si>
  <si>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</si>
  <si>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</si>
  <si>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</si>
  <si>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</si>
  <si>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</si>
  <si>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</si>
  <si>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</si>
  <si>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</si>
  <si>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</si>
  <si>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</si>
  <si>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</si>
  <si>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</si>
  <si>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</si>
  <si>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</si>
  <si>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</si>
  <si>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</si>
  <si>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</si>
  <si>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</si>
  <si>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</si>
  <si>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</si>
  <si>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</si>
  <si>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</si>
  <si>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</si>
  <si>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</si>
  <si>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</si>
  <si>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</si>
  <si>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</si>
  <si>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</si>
  <si>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</si>
  <si>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</si>
  <si>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</si>
  <si>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</si>
  <si>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</si>
  <si>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</si>
  <si>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</si>
  <si>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</si>
  <si>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</si>
  <si>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</si>
  <si>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</si>
  <si>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</si>
  <si>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</si>
  <si>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</si>
  <si>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</si>
  <si>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</si>
  <si>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</si>
  <si>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</si>
  <si>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</si>
  <si>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</si>
  <si>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</si>
  <si>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</si>
  <si>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</si>
  <si>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</si>
  <si>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</si>
  <si>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</si>
  <si>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</si>
  <si>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</si>
  <si>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</si>
  <si>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</si>
  <si>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</si>
  <si>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</si>
  <si>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</si>
  <si>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</si>
  <si>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</si>
  <si>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</si>
  <si>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</si>
  <si>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</si>
  <si>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</si>
  <si>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</si>
  <si>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</si>
  <si>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</si>
  <si>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</si>
  <si>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</si>
  <si>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</si>
  <si>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</si>
  <si>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</si>
  <si>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</si>
  <si>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</si>
  <si>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</si>
  <si>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</si>
  <si>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</si>
  <si>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</si>
  <si>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</si>
  <si>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</si>
  <si>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</si>
  <si>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</si>
  <si>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</si>
  <si>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</si>
  <si>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</si>
  <si>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</si>
  <si>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</si>
  <si>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</si>
  <si>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</si>
  <si>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</si>
  <si>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</si>
  <si>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</si>
  <si>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</si>
  <si>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</si>
  <si>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</si>
  <si>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</si>
  <si>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</si>
  <si>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</si>
  <si>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</si>
  <si>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</si>
  <si>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</si>
  <si>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</si>
  <si>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</si>
  <si>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</si>
  <si>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</si>
  <si>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</si>
  <si>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</si>
  <si>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</si>
  <si>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</si>
  <si>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</si>
  <si>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</si>
  <si>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</si>
  <si>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</si>
  <si>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</si>
  <si>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</si>
  <si>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</si>
  <si>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</si>
  <si>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</si>
  <si>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</si>
  <si>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</si>
  <si>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</si>
  <si>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</si>
  <si>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</si>
  <si>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</si>
  <si>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</si>
  <si>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</si>
  <si>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</si>
  <si>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</si>
  <si>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</si>
  <si>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</si>
  <si>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</si>
  <si>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</si>
  <si>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</si>
  <si>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</si>
  <si>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</si>
  <si>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</si>
  <si>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</si>
  <si>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</si>
  <si>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</si>
  <si>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</si>
  <si>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</si>
  <si>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</si>
  <si>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</si>
  <si>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</si>
  <si>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</si>
  <si>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</si>
  <si>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</si>
  <si>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</si>
  <si>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</si>
  <si>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</si>
  <si>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</si>
  <si>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</si>
  <si>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</si>
  <si>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</si>
  <si>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</si>
  <si>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</si>
  <si>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</si>
  <si>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</si>
  <si>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</si>
  <si>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</si>
  <si>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</si>
  <si>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</si>
  <si>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</si>
  <si>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</si>
  <si>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</si>
  <si>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</si>
  <si>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</si>
  <si>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</si>
  <si>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</si>
  <si>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</si>
  <si>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</si>
  <si>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</si>
  <si>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</si>
  <si>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</si>
  <si>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</si>
  <si>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</si>
  <si>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</si>
  <si>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</si>
  <si>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</si>
  <si>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</si>
  <si>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</si>
  <si>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</si>
  <si>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</si>
  <si>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</si>
  <si>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</si>
  <si>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</si>
  <si>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</si>
  <si>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</si>
  <si>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</si>
  <si>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</si>
  <si>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</si>
  <si>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</si>
  <si>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</si>
  <si>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</si>
  <si>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</si>
  <si>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</si>
  <si>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</si>
  <si>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</si>
  <si>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</si>
  <si>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</si>
  <si>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</si>
  <si>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</si>
  <si>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</si>
  <si>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</si>
  <si>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</si>
  <si>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</si>
  <si>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</si>
  <si>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</si>
  <si>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</si>
  <si>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</si>
  <si>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</si>
  <si>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</si>
  <si>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</si>
  <si>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</si>
  <si>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</si>
  <si>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</si>
  <si>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</si>
  <si>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</si>
  <si>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</si>
  <si>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</si>
  <si>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</si>
  <si>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</si>
  <si>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</si>
  <si>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</si>
  <si>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</si>
  <si>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</si>
  <si>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</si>
  <si>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</si>
  <si>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</si>
  <si>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</si>
  <si>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</si>
  <si>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</si>
  <si>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</si>
  <si>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</si>
  <si>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</si>
  <si>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</si>
  <si>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</si>
  <si>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</si>
  <si>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</si>
  <si>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</si>
  <si>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</si>
  <si>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</si>
  <si>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</si>
  <si>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</si>
  <si>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</si>
  <si>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</si>
  <si>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</si>
  <si>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</si>
  <si>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</si>
  <si>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</si>
  <si>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</si>
  <si>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</si>
  <si>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</si>
  <si>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</si>
  <si>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</si>
  <si>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</si>
  <si>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</si>
  <si>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</si>
  <si>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</si>
  <si>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</si>
  <si>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</si>
  <si>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</si>
  <si>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</si>
  <si>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</si>
  <si>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</si>
  <si>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</si>
  <si>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</si>
  <si>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</si>
  <si>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</si>
  <si>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</si>
  <si>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</si>
  <si>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</si>
  <si>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</si>
  <si>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</si>
  <si>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</si>
  <si>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</si>
  <si>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</si>
  <si>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</si>
  <si>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</si>
  <si>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</si>
  <si>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</si>
  <si>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</si>
  <si>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</si>
  <si>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</si>
  <si>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</si>
  <si>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</si>
  <si>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</si>
  <si>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</si>
  <si>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</si>
  <si>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</si>
  <si>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</si>
  <si>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</si>
  <si>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</si>
  <si>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</si>
  <si>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</si>
  <si>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</si>
  <si>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</si>
  <si>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</si>
  <si>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</si>
  <si>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</si>
  <si>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</si>
  <si>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</si>
  <si>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</si>
  <si>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</si>
  <si>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</si>
  <si>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</si>
  <si>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</si>
  <si>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</si>
  <si>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</si>
  <si>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</si>
  <si>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</si>
  <si>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</si>
  <si>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</si>
  <si>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</si>
  <si>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</si>
  <si>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</si>
  <si>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</si>
  <si>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</si>
  <si>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</si>
  <si>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</si>
  <si>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</si>
  <si>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</si>
  <si>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</si>
  <si>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</si>
  <si>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</si>
  <si>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</si>
  <si>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</si>
  <si>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</si>
  <si>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</si>
  <si>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</si>
  <si>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</si>
  <si>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</si>
  <si>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</si>
  <si>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</si>
  <si>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</si>
  <si>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</si>
  <si>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</si>
  <si>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</si>
  <si>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</si>
  <si>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</si>
  <si>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</si>
  <si>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</si>
  <si>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</si>
  <si>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</si>
  <si>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</si>
  <si>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</si>
  <si>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</si>
  <si>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</si>
  <si>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</si>
  <si>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</si>
  <si>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</si>
  <si>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</si>
  <si>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</si>
  <si>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</si>
  <si>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</si>
  <si>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</si>
  <si>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</si>
  <si>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</si>
  <si>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</si>
  <si>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</si>
  <si>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</si>
  <si>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</si>
  <si>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</si>
  <si>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</si>
  <si>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</si>
  <si>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</si>
  <si>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</si>
  <si>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</si>
  <si>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</si>
  <si>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</si>
  <si>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</si>
  <si>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</si>
  <si>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</si>
  <si>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</si>
  <si>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</si>
  <si>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</si>
  <si>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</si>
  <si>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</si>
  <si>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</si>
  <si>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</si>
  <si>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</si>
  <si>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</si>
  <si>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</si>
  <si>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</si>
  <si>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</si>
  <si>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</si>
  <si>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</si>
  <si>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</si>
  <si>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</si>
  <si>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</si>
  <si>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</si>
  <si>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</si>
  <si>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</si>
  <si>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</si>
  <si>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</si>
  <si>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</si>
  <si>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</si>
  <si>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</si>
  <si>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</si>
  <si>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</si>
  <si>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</si>
  <si>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</si>
  <si>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</si>
  <si>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</si>
  <si>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</si>
  <si>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</si>
  <si>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</si>
  <si>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</si>
  <si>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</si>
  <si>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</si>
  <si>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</si>
  <si>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</si>
  <si>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</si>
  <si>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</si>
  <si>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</si>
  <si>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</si>
  <si>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</si>
  <si>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</si>
  <si>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</si>
  <si>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</si>
  <si>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</si>
  <si>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</si>
  <si>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</si>
  <si>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</si>
  <si>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</si>
  <si>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</si>
  <si>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</si>
  <si>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</si>
  <si>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</si>
  <si>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</si>
  <si>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</si>
  <si>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</si>
  <si>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</si>
  <si>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</si>
  <si>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</si>
  <si>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</si>
  <si>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</si>
  <si>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</si>
  <si>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</si>
  <si>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</si>
  <si>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</si>
  <si>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</si>
  <si>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</si>
  <si>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</si>
  <si>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</si>
  <si>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</si>
  <si>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</si>
  <si>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</si>
  <si>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</si>
  <si>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</si>
  <si>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</si>
  <si>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</si>
  <si>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</si>
  <si>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</si>
  <si>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</si>
  <si>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</si>
  <si>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</si>
  <si>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</si>
  <si>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</si>
  <si>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</si>
  <si>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</si>
  <si>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</si>
  <si>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</si>
  <si>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</si>
  <si>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</si>
  <si>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</si>
  <si>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</si>
  <si>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</si>
  <si>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</si>
  <si>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</si>
  <si>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</si>
  <si>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</si>
  <si>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</si>
  <si>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</si>
  <si>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</si>
  <si>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</si>
  <si>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</si>
  <si>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</si>
  <si>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</si>
  <si>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</si>
  <si>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</si>
  <si>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</si>
  <si>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</si>
  <si>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</si>
  <si>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</si>
  <si>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</si>
  <si>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</si>
  <si>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</si>
  <si>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</si>
  <si>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</si>
  <si>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</si>
  <si>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</si>
  <si>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</si>
  <si>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</si>
  <si>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</si>
  <si>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</si>
  <si>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</si>
  <si>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</si>
  <si>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</si>
  <si>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</si>
  <si>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</si>
  <si>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</si>
  <si>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</si>
  <si>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</si>
  <si>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</si>
  <si>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</si>
  <si>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</si>
  <si>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</si>
  <si>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</si>
  <si>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</si>
  <si>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</si>
  <si>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</si>
  <si>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</si>
  <si>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</si>
  <si>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</si>
  <si>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</si>
  <si>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</si>
  <si>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</si>
  <si>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</si>
  <si>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</si>
  <si>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</si>
  <si>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</si>
  <si>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</si>
  <si>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</si>
  <si>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</si>
  <si>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</si>
  <si>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</si>
  <si>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</si>
  <si>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</si>
  <si>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</si>
  <si>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</si>
  <si>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</si>
  <si>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</si>
  <si>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</si>
  <si>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</si>
  <si>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</si>
  <si>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</si>
  <si>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</si>
  <si>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</si>
  <si>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</si>
  <si>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</si>
  <si>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</si>
  <si>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</si>
  <si>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</si>
  <si>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</si>
  <si>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</si>
  <si>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</si>
  <si>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</si>
  <si>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</si>
  <si>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</si>
  <si>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</si>
  <si>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</si>
  <si>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</si>
  <si>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</si>
  <si>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</si>
  <si>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</si>
  <si>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</si>
  <si>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</si>
  <si>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</si>
  <si>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</si>
  <si>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</si>
  <si>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</si>
  <si>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</si>
  <si>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</si>
  <si>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</si>
  <si>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</si>
  <si>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</si>
  <si>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</si>
  <si>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</si>
  <si>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</si>
  <si>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</si>
  <si>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</si>
  <si>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</si>
  <si>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</si>
  <si>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</si>
  <si>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</si>
  <si>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</si>
  <si>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</si>
  <si>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</si>
  <si>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</si>
  <si>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</si>
  <si>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</si>
  <si>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</si>
  <si>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</si>
  <si>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</si>
  <si>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</si>
  <si>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</si>
  <si>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</si>
  <si>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</si>
  <si>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</si>
  <si>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</si>
  <si>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</si>
  <si>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</si>
  <si>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</si>
  <si>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</si>
  <si>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</si>
  <si>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</si>
  <si>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</si>
  <si>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</si>
  <si>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</si>
  <si>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</si>
  <si>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</si>
  <si>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</si>
  <si>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</si>
  <si>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</si>
  <si>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</si>
  <si>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</si>
  <si>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</si>
  <si>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</si>
  <si>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</si>
  <si>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</si>
  <si>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</si>
  <si>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</si>
  <si>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</si>
  <si>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</si>
  <si>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</si>
  <si>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</si>
  <si>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</si>
  <si>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</si>
  <si>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</si>
  <si>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</si>
  <si>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</si>
  <si>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</si>
  <si>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</si>
  <si>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</si>
  <si>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</si>
  <si>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</si>
  <si>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</si>
  <si>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</si>
  <si>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</si>
  <si>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</si>
  <si>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</si>
  <si>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</si>
  <si>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</si>
  <si>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</si>
  <si>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</si>
  <si>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</si>
  <si>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</si>
  <si>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</si>
  <si>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</si>
  <si>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</si>
  <si>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</si>
  <si>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</si>
  <si>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</si>
  <si>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</si>
  <si>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</si>
  <si>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</si>
  <si>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</si>
  <si>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</si>
  <si>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</si>
  <si>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</si>
  <si>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</si>
  <si>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</si>
  <si>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</si>
  <si>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</si>
  <si>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</si>
  <si>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</si>
  <si>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</si>
  <si>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</si>
  <si>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</si>
  <si>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</si>
  <si>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</si>
  <si>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</si>
  <si>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</si>
  <si>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</si>
  <si>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</si>
  <si>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</si>
  <si>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</si>
  <si>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</si>
  <si>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</si>
  <si>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</si>
  <si>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</si>
  <si>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</si>
  <si>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</si>
  <si>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</si>
  <si>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</si>
  <si>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</si>
  <si>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</si>
  <si>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</si>
  <si>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</si>
  <si>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</si>
  <si>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</si>
  <si>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</si>
  <si>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</si>
  <si>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</si>
  <si>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</si>
  <si>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</si>
  <si>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</si>
  <si>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</si>
  <si>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</si>
  <si>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</si>
  <si>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</si>
  <si>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</si>
  <si>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</si>
  <si>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</si>
  <si>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</si>
  <si>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</si>
  <si>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</si>
  <si>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</si>
  <si>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</si>
  <si>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</si>
  <si>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</si>
  <si>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</si>
  <si>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</si>
  <si>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</si>
  <si>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</si>
  <si>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</si>
  <si>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</si>
  <si>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</si>
  <si>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</si>
  <si>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</si>
  <si>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</si>
  <si>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</si>
  <si>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</si>
  <si>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</si>
  <si>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</si>
  <si>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</si>
  <si>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</si>
  <si>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</si>
  <si>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</si>
  <si>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</si>
  <si>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</si>
  <si>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</si>
  <si>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</si>
  <si>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</si>
  <si>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</si>
  <si>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</si>
  <si>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</si>
  <si>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</si>
  <si>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</si>
  <si>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</si>
  <si>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</si>
  <si>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</si>
  <si>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</si>
  <si>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</si>
  <si>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</si>
  <si>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</si>
  <si>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</si>
  <si>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</si>
  <si>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</si>
  <si>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</si>
  <si>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</si>
  <si>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</si>
  <si>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</si>
  <si>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</si>
  <si>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</si>
  <si>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</si>
  <si>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</si>
  <si>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</si>
  <si>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</si>
  <si>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</si>
  <si>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</si>
  <si>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</si>
  <si>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</si>
  <si>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</si>
  <si>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</si>
  <si>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</si>
  <si>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</si>
  <si>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</si>
  <si>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</si>
  <si>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</si>
  <si>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</si>
  <si>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</si>
  <si>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</si>
  <si>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</si>
  <si>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</si>
  <si>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</si>
  <si>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</si>
  <si>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</si>
  <si>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</si>
  <si>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</si>
  <si>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</si>
  <si>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</si>
  <si>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</si>
  <si>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</si>
  <si>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</si>
  <si>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</si>
  <si>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</si>
  <si>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</si>
  <si>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</si>
  <si>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</si>
  <si>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</si>
  <si>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</si>
  <si>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</si>
  <si>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</si>
  <si>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</si>
  <si>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</si>
  <si>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</si>
  <si>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</si>
  <si>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</si>
  <si>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</si>
  <si>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</si>
  <si>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</si>
  <si>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</si>
  <si>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</si>
  <si>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</si>
  <si>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</si>
  <si>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</si>
  <si>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</si>
  <si>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</si>
  <si>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</si>
  <si>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</si>
  <si>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</si>
  <si>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</si>
  <si>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</si>
  <si>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</si>
  <si>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</si>
  <si>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</si>
  <si>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</si>
  <si>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</si>
  <si>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</si>
  <si>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</si>
  <si>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</si>
  <si>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</si>
  <si>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</si>
  <si>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</si>
  <si>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</si>
  <si>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</si>
  <si>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</si>
  <si>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</si>
  <si>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</si>
  <si>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</si>
  <si>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</si>
  <si>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</si>
  <si>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</si>
  <si>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</si>
  <si>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</si>
  <si>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</si>
  <si>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</si>
  <si>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</si>
  <si>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</si>
  <si>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</si>
  <si>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</si>
  <si>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</si>
  <si>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</si>
  <si>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</si>
  <si>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</si>
  <si>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</si>
  <si>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</si>
  <si>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</si>
  <si>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</si>
  <si>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</si>
  <si>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</si>
  <si>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</si>
  <si>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</si>
  <si>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</si>
  <si>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</si>
  <si>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</si>
  <si>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</si>
  <si>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</si>
  <si>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</si>
  <si>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</si>
  <si>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</si>
  <si>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</si>
  <si>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</si>
  <si>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</si>
  <si>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</si>
  <si>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</si>
  <si>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</si>
  <si>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</si>
  <si>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</si>
  <si>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</si>
  <si>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</si>
  <si>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</si>
  <si>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</si>
  <si>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</si>
  <si>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</si>
  <si>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</si>
  <si>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</si>
  <si>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</si>
  <si>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</si>
  <si>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</si>
  <si>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</si>
  <si>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</si>
  <si>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</si>
  <si>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</si>
  <si>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</si>
  <si>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</si>
  <si>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</si>
  <si>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</si>
  <si>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</si>
  <si>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</si>
  <si>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</si>
  <si>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</si>
  <si>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</si>
  <si>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</si>
  <si>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</si>
  <si>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</si>
  <si>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</si>
  <si>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</si>
  <si>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</si>
  <si>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</si>
  <si>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</si>
  <si>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</si>
  <si>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</si>
  <si>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</si>
  <si>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</si>
  <si>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</si>
  <si>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</si>
  <si>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</si>
  <si>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</si>
  <si>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</si>
  <si>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</si>
  <si>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</si>
  <si>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</si>
  <si>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</si>
  <si>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</si>
  <si>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</si>
  <si>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</si>
  <si>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</si>
  <si>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</si>
  <si>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</si>
  <si>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</si>
  <si>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</si>
  <si>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</si>
  <si>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</si>
  <si>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</si>
  <si>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</si>
  <si>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</si>
  <si>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</si>
  <si>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</si>
  <si>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</si>
  <si>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</si>
  <si>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</si>
  <si>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</si>
  <si>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</si>
  <si>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</si>
  <si>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</si>
  <si>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</si>
  <si>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</si>
  <si>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</si>
  <si>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</si>
  <si>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</si>
  <si>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</si>
  <si>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</si>
  <si>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</si>
  <si>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</si>
  <si>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</si>
  <si>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</si>
  <si>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</si>
  <si>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</si>
  <si>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</si>
  <si>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</si>
  <si>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</si>
  <si>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</si>
  <si>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</si>
  <si>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</si>
  <si>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</si>
  <si>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</si>
  <si>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</si>
  <si>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</si>
  <si>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</si>
  <si>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</si>
  <si>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</si>
  <si>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</si>
  <si>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</si>
  <si>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</si>
  <si>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</si>
  <si>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</si>
  <si>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</si>
  <si>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</si>
  <si>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</si>
  <si>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</si>
  <si>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</si>
  <si>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</si>
  <si>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</si>
  <si>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</si>
  <si>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</si>
  <si>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</si>
  <si>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</si>
  <si>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</si>
  <si>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</si>
  <si>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</si>
  <si>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</si>
  <si>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</si>
  <si>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</si>
  <si>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</si>
  <si>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</si>
  <si>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</si>
  <si>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</si>
  <si>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</si>
  <si>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</si>
  <si>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</si>
  <si>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</si>
  <si>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</si>
  <si>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</si>
  <si>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</si>
  <si>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</si>
  <si>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</si>
  <si>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</si>
  <si>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</si>
  <si>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</si>
  <si>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</si>
  <si>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</si>
  <si>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</si>
  <si>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</si>
  <si>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</si>
  <si>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</si>
  <si>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</si>
  <si>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</si>
  <si>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</si>
  <si>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</si>
  <si>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</si>
  <si>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</si>
  <si>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</si>
  <si>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</si>
  <si>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</si>
  <si>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</si>
  <si>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</si>
  <si>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</si>
  <si>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</si>
  <si>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</si>
  <si>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</si>
  <si>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</si>
  <si>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</si>
  <si>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</si>
  <si>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</si>
  <si>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</si>
  <si>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</si>
  <si>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</si>
  <si>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</si>
  <si>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</si>
  <si>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</si>
  <si>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</si>
  <si>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</si>
  <si>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</si>
  <si>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</si>
  <si>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</si>
  <si>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</si>
  <si>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</si>
  <si>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</si>
  <si>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</si>
  <si>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</si>
  <si>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</si>
  <si>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</si>
  <si>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</si>
  <si>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</si>
  <si>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</si>
  <si>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</si>
  <si>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</si>
  <si>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</si>
  <si>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</si>
  <si>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</si>
  <si>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</si>
  <si>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</si>
  <si>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</si>
  <si>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</si>
  <si>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</si>
  <si>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</si>
  <si>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</si>
  <si>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</si>
  <si>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</si>
  <si>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</si>
  <si>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</si>
  <si>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</si>
  <si>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</si>
  <si>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</si>
  <si>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</si>
  <si>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</si>
  <si>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</si>
  <si>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</si>
  <si>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</si>
  <si>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</si>
  <si>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</si>
  <si>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</si>
  <si>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</si>
  <si>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</si>
  <si>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</si>
  <si>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</si>
  <si>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</si>
  <si>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</si>
  <si>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</si>
  <si>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</si>
  <si>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</si>
  <si>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</si>
  <si>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</si>
  <si>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</si>
  <si>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</si>
  <si>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</si>
  <si>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</si>
  <si>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</si>
  <si>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</si>
  <si>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</si>
  <si>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</si>
  <si>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</si>
  <si>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</si>
  <si>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</si>
  <si>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</si>
  <si>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</si>
  <si>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</si>
  <si>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</si>
  <si>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</si>
  <si>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</si>
  <si>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</si>
  <si>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</si>
  <si>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</si>
  <si>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</si>
  <si>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</si>
  <si>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</si>
  <si>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</si>
  <si>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</si>
  <si>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</si>
  <si>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</si>
  <si>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</si>
  <si>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</si>
  <si>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</si>
  <si>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</si>
  <si>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</si>
  <si>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</si>
  <si>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</si>
  <si>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</si>
  <si>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</si>
  <si>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</si>
  <si>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</si>
  <si>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</si>
  <si>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</si>
  <si>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</si>
  <si>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</si>
  <si>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</si>
  <si>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</si>
  <si>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</si>
  <si>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</si>
  <si>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</si>
  <si>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</si>
  <si>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</si>
  <si>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</si>
  <si>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</si>
  <si>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</si>
  <si>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</si>
  <si>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</si>
  <si>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</si>
  <si>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</si>
  <si>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</si>
  <si>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</si>
  <si>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</si>
  <si>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</si>
  <si>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</si>
  <si>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</si>
  <si>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</si>
  <si>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</si>
  <si>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</si>
  <si>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</si>
  <si>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</si>
  <si>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</si>
  <si>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</si>
  <si>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</si>
  <si>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</si>
  <si>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</si>
  <si>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</si>
  <si>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</si>
  <si>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</si>
  <si>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</si>
  <si>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</si>
  <si>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</si>
  <si>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</si>
  <si>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</si>
  <si>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</si>
  <si>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</si>
  <si>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</si>
  <si>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</si>
  <si>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</si>
  <si>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</si>
  <si>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</si>
  <si>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</si>
  <si>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</si>
  <si>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</si>
  <si>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</si>
  <si>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</si>
  <si>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</si>
  <si>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</si>
  <si>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</si>
  <si>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</si>
  <si>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</si>
  <si>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</si>
  <si>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</si>
  <si>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</si>
  <si>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</si>
  <si>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</si>
  <si>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</si>
  <si>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</si>
  <si>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</si>
  <si>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</si>
  <si>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</si>
  <si>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</si>
  <si>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</si>
  <si>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</si>
  <si>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</si>
  <si>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</si>
  <si>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</si>
  <si>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</si>
  <si>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</si>
  <si>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</si>
  <si>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</si>
  <si>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</si>
  <si>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</si>
  <si>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</si>
  <si>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</si>
  <si>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</si>
  <si>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</si>
  <si>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</si>
  <si>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</si>
  <si>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</si>
  <si>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</si>
  <si>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</si>
  <si>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</si>
  <si>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</si>
  <si>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</si>
  <si>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</si>
  <si>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</si>
  <si>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</si>
  <si>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</si>
  <si>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</si>
  <si>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</si>
  <si>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</si>
  <si>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</si>
  <si>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</si>
  <si>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</si>
  <si>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</si>
  <si>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</si>
  <si>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</si>
  <si>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</si>
  <si>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</si>
  <si>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</si>
  <si>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</si>
  <si>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</si>
  <si>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</si>
  <si>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</si>
  <si>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</si>
  <si>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</si>
  <si>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</si>
  <si>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</si>
  <si>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</si>
  <si>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</si>
  <si>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</si>
  <si>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</si>
  <si>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</si>
  <si>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</si>
  <si>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</si>
  <si>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</si>
  <si>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</si>
  <si>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</si>
  <si>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</si>
  <si>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</si>
  <si>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</si>
  <si>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</si>
  <si>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</si>
  <si>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</si>
  <si>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</si>
  <si>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</si>
  <si>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</si>
  <si>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</si>
  <si>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</si>
  <si>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</si>
  <si>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</si>
  <si>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</si>
  <si>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</si>
  <si>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</si>
  <si>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</si>
  <si>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</si>
  <si>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</si>
  <si>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</si>
  <si>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</si>
  <si>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</si>
  <si>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</si>
  <si>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</si>
  <si>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</si>
  <si>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</si>
  <si>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</si>
  <si>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</si>
  <si>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</si>
  <si>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</si>
  <si>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</si>
  <si>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</si>
  <si>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</si>
  <si>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</si>
  <si>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</si>
  <si>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</si>
  <si>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</si>
  <si>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</si>
  <si>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</si>
  <si>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</si>
  <si>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</si>
  <si>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</si>
  <si>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</si>
  <si>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</si>
  <si>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</si>
  <si>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</si>
  <si>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</si>
  <si>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</si>
  <si>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</si>
  <si>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</si>
  <si>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</si>
  <si>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</si>
  <si>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</si>
  <si>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</si>
  <si>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</si>
  <si>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</si>
  <si>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</si>
  <si>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</si>
  <si>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</si>
  <si>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</si>
  <si>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</si>
  <si>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</si>
  <si>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</si>
  <si>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</si>
  <si>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</si>
  <si>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</si>
  <si>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</si>
  <si>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</si>
  <si>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</si>
  <si>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</si>
  <si>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</si>
  <si>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</si>
  <si>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</si>
  <si>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</si>
  <si>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</si>
  <si>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</si>
  <si>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</si>
  <si>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</si>
  <si>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</si>
  <si>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</si>
  <si>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</si>
  <si>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</si>
  <si>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</si>
  <si>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</si>
  <si>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</si>
  <si>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</si>
  <si>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</si>
  <si>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</si>
  <si>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</si>
  <si>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</si>
  <si>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</si>
  <si>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</si>
  <si>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</si>
  <si>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</si>
  <si>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</si>
  <si>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</si>
  <si>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</si>
  <si>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</si>
  <si>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</si>
  <si>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</si>
  <si>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</si>
  <si>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</si>
  <si>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</si>
  <si>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</si>
  <si>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</si>
  <si>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</si>
  <si>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</si>
  <si>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</si>
  <si>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</si>
  <si>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</si>
  <si>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</si>
  <si>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</si>
  <si>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</si>
  <si>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</si>
  <si>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</si>
  <si>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</si>
  <si>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</si>
  <si>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</si>
  <si>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</si>
  <si>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</si>
  <si>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</si>
  <si>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</si>
  <si>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</si>
  <si>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</si>
  <si>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</si>
  <si>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</si>
  <si>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</si>
  <si>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</si>
  <si>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</si>
  <si>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</si>
  <si>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</si>
  <si>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</si>
  <si>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</si>
  <si>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</si>
  <si>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</si>
  <si>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</si>
  <si>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</si>
  <si>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</si>
  <si>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</si>
  <si>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</si>
  <si>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</si>
  <si>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</si>
  <si>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</si>
  <si>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</si>
  <si>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</si>
  <si>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</si>
  <si>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</si>
  <si>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</si>
  <si>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</si>
  <si>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</si>
  <si>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</si>
  <si>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</si>
  <si>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</si>
  <si>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</si>
  <si>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</si>
  <si>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</si>
  <si>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</si>
  <si>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</si>
  <si>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</si>
  <si>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</si>
  <si>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</si>
  <si>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</si>
  <si>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</si>
  <si>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</si>
  <si>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</si>
  <si>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</si>
  <si>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</si>
  <si>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</si>
  <si>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</si>
  <si>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</si>
  <si>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</si>
  <si>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</si>
  <si>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</si>
  <si>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</si>
  <si>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</si>
  <si>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</si>
  <si>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</si>
  <si>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</si>
  <si>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</si>
  <si>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</si>
  <si>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</si>
  <si>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</si>
  <si>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</si>
  <si>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</si>
  <si>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</si>
  <si>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</si>
  <si>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</si>
  <si>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</si>
  <si>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</si>
  <si>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</si>
  <si>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</si>
  <si>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</si>
  <si>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</si>
  <si>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</si>
  <si>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</si>
  <si>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</si>
  <si>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</si>
  <si>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</si>
  <si>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</si>
  <si>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</si>
  <si>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</si>
  <si>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</si>
  <si>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</si>
  <si>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</si>
  <si>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</si>
  <si>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</si>
  <si>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</si>
  <si>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</si>
  <si>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</si>
  <si>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</si>
  <si>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</si>
  <si>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</si>
  <si>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</si>
  <si>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</si>
  <si>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</si>
  <si>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</si>
  <si>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</si>
  <si>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</si>
  <si>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</si>
  <si>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</si>
  <si>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</si>
  <si>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</si>
  <si>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</si>
  <si>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</si>
  <si>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</si>
  <si>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</si>
  <si>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</si>
  <si>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</si>
  <si>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</si>
  <si>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</si>
  <si>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</si>
  <si>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</si>
  <si>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</si>
  <si>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</si>
  <si>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</si>
  <si>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</si>
  <si>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</si>
  <si>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</si>
  <si>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</si>
  <si>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</si>
  <si>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</si>
  <si>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</si>
  <si>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</si>
  <si>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</si>
  <si>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</si>
  <si>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</si>
  <si>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</si>
  <si>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</si>
  <si>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</si>
  <si>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</si>
  <si>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</si>
  <si>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</si>
  <si>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</si>
  <si>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</si>
  <si>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</si>
  <si>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</si>
  <si>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</si>
  <si>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</si>
  <si>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</si>
  <si>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</si>
  <si>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</si>
  <si>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</si>
  <si>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</si>
  <si>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</si>
  <si>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</si>
  <si>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</si>
  <si>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</si>
  <si>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</si>
  <si>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</si>
  <si>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</si>
  <si>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</si>
  <si>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</si>
  <si>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</si>
  <si>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</si>
  <si>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</si>
  <si>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</si>
  <si>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</si>
  <si>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</si>
  <si>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</si>
  <si>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</si>
  <si>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</si>
  <si>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</si>
  <si>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</si>
  <si>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</si>
  <si>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</si>
  <si>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</si>
  <si>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</si>
  <si>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</si>
  <si>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</si>
  <si>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</si>
  <si>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</si>
  <si>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</si>
  <si>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</si>
  <si>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</si>
  <si>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</si>
  <si>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</si>
  <si>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</si>
  <si>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</si>
  <si>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</si>
  <si>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</si>
  <si>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</si>
  <si>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</si>
  <si>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</si>
  <si>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</si>
  <si>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</si>
  <si>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</si>
  <si>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</si>
  <si>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</si>
  <si>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</si>
  <si>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</si>
  <si>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</si>
  <si>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</si>
  <si>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</si>
  <si>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</si>
  <si>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</si>
  <si>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</si>
  <si>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</si>
  <si>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</si>
  <si>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</si>
  <si>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</si>
  <si>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</si>
  <si>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</si>
  <si>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</si>
  <si>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</si>
  <si>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</si>
  <si>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</si>
  <si>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</si>
  <si>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</si>
  <si>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</si>
  <si>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</si>
  <si>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</si>
  <si>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</si>
  <si>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</si>
  <si>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</si>
  <si>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</si>
  <si>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</si>
  <si>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</si>
  <si>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</si>
  <si>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</si>
  <si>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</si>
  <si>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</si>
  <si>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</si>
  <si>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</si>
  <si>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</si>
  <si>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</si>
  <si>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</si>
  <si>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</si>
  <si>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</si>
  <si>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</si>
  <si>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</si>
  <si>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</si>
  <si>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</si>
  <si>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</si>
  <si>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</si>
  <si>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</si>
  <si>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</si>
  <si>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</si>
  <si>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</si>
  <si>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</si>
  <si>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</si>
  <si>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</si>
  <si>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</si>
  <si>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</si>
  <si>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</si>
  <si>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</si>
  <si>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</si>
  <si>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</si>
  <si>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</si>
  <si>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</si>
  <si>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</si>
  <si>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</si>
  <si>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</si>
  <si>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</si>
  <si>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</si>
  <si>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</si>
  <si>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</si>
  <si>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</si>
  <si>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</si>
  <si>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</si>
  <si>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</si>
  <si>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</si>
  <si>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</si>
  <si>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</si>
  <si>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</si>
  <si>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</si>
  <si>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</si>
  <si>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</si>
  <si>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</si>
  <si>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</si>
  <si>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</si>
  <si>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</si>
  <si>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</si>
  <si>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</si>
  <si>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</si>
  <si>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</si>
  <si>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</si>
  <si>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</si>
  <si>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</si>
  <si>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</si>
  <si>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</si>
  <si>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</si>
  <si>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</si>
  <si>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</si>
  <si>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</si>
  <si>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</si>
  <si>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</si>
  <si>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</si>
  <si>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</si>
  <si>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</si>
  <si>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</si>
  <si>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</si>
  <si>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</si>
  <si>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</si>
  <si>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</si>
  <si>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</si>
  <si>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</si>
  <si>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</si>
  <si>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</si>
  <si>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</si>
  <si>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</si>
  <si>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</si>
  <si>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</si>
  <si>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</si>
  <si>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</si>
  <si>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</si>
  <si>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</si>
  <si>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</si>
  <si>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</si>
  <si>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</si>
  <si>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</si>
  <si>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</si>
  <si>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</si>
  <si>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</si>
  <si>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</si>
  <si>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</si>
  <si>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</si>
  <si>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</si>
  <si>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</si>
  <si>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</si>
  <si>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</si>
  <si>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</si>
  <si>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</si>
  <si>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</si>
  <si>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</si>
  <si>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</si>
  <si>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</si>
  <si>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</si>
  <si>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</si>
  <si>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</si>
  <si>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</si>
  <si>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</si>
  <si>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</si>
  <si>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</si>
  <si>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</si>
  <si>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</si>
  <si>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</si>
  <si>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</si>
  <si>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</si>
  <si>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</si>
  <si>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</si>
  <si>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</si>
  <si>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</si>
  <si>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</si>
  <si>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</si>
  <si>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</si>
  <si>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</si>
  <si>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</si>
  <si>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</si>
  <si>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</si>
  <si>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</si>
  <si>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</si>
  <si>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</si>
  <si>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</si>
  <si>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</si>
  <si>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</si>
  <si>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</si>
  <si>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</si>
  <si>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</si>
  <si>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</si>
  <si>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</si>
  <si>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</si>
  <si>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</si>
  <si>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</si>
  <si>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</si>
  <si>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</si>
  <si>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</si>
  <si>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</si>
  <si>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</si>
  <si>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</si>
  <si>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</si>
  <si>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</si>
  <si>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</si>
  <si>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</si>
  <si>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</si>
  <si>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</si>
  <si>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</si>
  <si>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</si>
  <si>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</si>
  <si>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</si>
  <si>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</si>
  <si>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</si>
  <si>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</si>
  <si>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</si>
  <si>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</si>
  <si>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</si>
  <si>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</si>
  <si>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</si>
  <si>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</si>
  <si>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</si>
  <si>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</si>
  <si>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</si>
  <si>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</si>
  <si>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</si>
  <si>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</si>
  <si>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</si>
  <si>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</si>
  <si>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</si>
  <si>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</si>
  <si>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</si>
  <si>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</si>
  <si>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</si>
  <si>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</si>
  <si>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</si>
  <si>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</si>
  <si>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</si>
  <si>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</si>
  <si>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</si>
  <si>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</si>
  <si>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</si>
  <si>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</si>
  <si>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</si>
  <si>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</si>
  <si>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</si>
  <si>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</si>
  <si>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</si>
  <si>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</si>
  <si>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</si>
  <si>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</si>
  <si>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</si>
  <si>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</si>
  <si>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</si>
  <si>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</si>
  <si>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</si>
  <si>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</si>
  <si>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</si>
  <si>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</si>
  <si>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</si>
  <si>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</si>
  <si>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</si>
  <si>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</si>
  <si>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</si>
  <si>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</si>
  <si>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</si>
  <si>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</si>
  <si>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</si>
  <si>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</si>
  <si>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</si>
  <si>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</si>
  <si>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</si>
  <si>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</si>
  <si>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</si>
  <si>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</si>
  <si>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</si>
  <si>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</si>
  <si>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</si>
  <si>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</si>
  <si>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</si>
  <si>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</si>
  <si>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</si>
  <si>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</si>
  <si>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</si>
  <si>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</si>
  <si>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</si>
  <si>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</si>
  <si>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</si>
  <si>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</si>
  <si>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</si>
  <si>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</si>
  <si>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</si>
  <si>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</si>
  <si>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</si>
  <si>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</si>
  <si>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</si>
  <si>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</si>
  <si>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</si>
  <si>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</si>
  <si>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</si>
  <si>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</si>
  <si>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</si>
  <si>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</si>
  <si>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</si>
  <si>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</si>
  <si>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</si>
  <si>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</si>
  <si>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</si>
  <si>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</si>
  <si>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</si>
  <si>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</si>
  <si>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</si>
  <si>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</si>
  <si>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</si>
  <si>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</si>
  <si>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</si>
  <si>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</si>
  <si>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</si>
  <si>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</si>
  <si>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</si>
  <si>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</si>
  <si>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</si>
  <si>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</si>
  <si>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</si>
  <si>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</si>
  <si>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</si>
  <si>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</si>
  <si>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</si>
  <si>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</si>
  <si>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</si>
  <si>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</si>
  <si>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</si>
  <si>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</si>
  <si>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</si>
  <si>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</si>
  <si>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</si>
  <si>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</si>
  <si>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</si>
  <si>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</si>
  <si>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</si>
  <si>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</si>
  <si>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</si>
  <si>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</si>
  <si>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</si>
  <si>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</si>
  <si>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</si>
  <si>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</si>
  <si>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</si>
  <si>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</si>
  <si>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</si>
  <si>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</si>
  <si>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</si>
  <si>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</si>
  <si>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</si>
  <si>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</si>
  <si>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</si>
  <si>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</si>
  <si>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</si>
  <si>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</si>
  <si>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</si>
  <si>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</si>
  <si>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</si>
  <si>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</si>
  <si>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</si>
  <si>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</si>
  <si>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</si>
  <si>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</si>
  <si>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</si>
  <si>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</si>
  <si>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</si>
  <si>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</si>
  <si>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</si>
  <si>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</si>
  <si>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</si>
  <si>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</si>
  <si>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</si>
  <si>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</si>
  <si>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</si>
  <si>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</si>
  <si>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</si>
  <si>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</si>
  <si>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</si>
  <si>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</si>
  <si>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</si>
  <si>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</si>
  <si>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</si>
  <si>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</si>
  <si>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</si>
  <si>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</si>
  <si>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</si>
  <si>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</si>
  <si>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</si>
  <si>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</si>
  <si>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</si>
  <si>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</si>
  <si>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</si>
  <si>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</si>
  <si>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</si>
  <si>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</si>
  <si>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</si>
  <si>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</si>
  <si>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</si>
  <si>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</si>
  <si>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</si>
  <si>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</si>
  <si>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</si>
  <si>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</si>
  <si>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</si>
  <si>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</si>
  <si>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</si>
  <si>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</si>
  <si>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</si>
  <si>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</si>
  <si>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</si>
  <si>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</si>
  <si>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</si>
  <si>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</si>
  <si>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</si>
  <si>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</si>
  <si>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</si>
  <si>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</si>
  <si>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</si>
  <si>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</si>
  <si>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</si>
  <si>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</si>
  <si>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</si>
  <si>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</si>
  <si>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</si>
  <si>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</si>
  <si>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</si>
  <si>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</si>
  <si>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</si>
  <si>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</si>
  <si>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</si>
  <si>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</si>
  <si>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</si>
  <si>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</si>
  <si>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</si>
  <si>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</si>
  <si>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</si>
  <si>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</si>
  <si>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</si>
  <si>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</si>
  <si>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</si>
  <si>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</si>
  <si>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</si>
  <si>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</si>
  <si>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</si>
  <si>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</si>
  <si>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</si>
  <si>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</si>
  <si>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</si>
  <si>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</si>
  <si>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</si>
  <si>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</si>
  <si>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</si>
  <si>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</si>
  <si>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</si>
  <si>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</si>
  <si>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</si>
  <si>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</si>
  <si>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</si>
  <si>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</si>
  <si>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</si>
  <si>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</si>
  <si>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</si>
  <si>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</si>
  <si>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</si>
  <si>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</si>
  <si>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</si>
  <si>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</si>
  <si>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</si>
  <si>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</si>
  <si>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</si>
  <si>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</si>
  <si>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</si>
  <si>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</si>
  <si>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</si>
  <si>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</si>
  <si>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</si>
  <si>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</si>
  <si>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</si>
  <si>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</si>
  <si>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</si>
  <si>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</si>
  <si>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</si>
  <si>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</si>
  <si>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</si>
  <si>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</si>
  <si>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</si>
  <si>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</si>
  <si>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</si>
  <si>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</si>
  <si>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</si>
  <si>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</si>
  <si>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</si>
  <si>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</si>
  <si>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</si>
  <si>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</si>
  <si>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</si>
  <si>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</si>
  <si>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</si>
  <si>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</si>
  <si>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</si>
  <si>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</si>
  <si>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</si>
  <si>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</si>
  <si>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</si>
  <si>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</si>
  <si>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</si>
  <si>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</si>
  <si>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</si>
  <si>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</si>
  <si>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</si>
  <si>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</si>
  <si>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</si>
  <si>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</si>
  <si>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</si>
  <si>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</si>
  <si>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</si>
  <si>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</si>
  <si>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</si>
  <si>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</si>
  <si>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</si>
  <si>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</si>
  <si>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</si>
  <si>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</si>
  <si>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</si>
  <si>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</si>
  <si>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</si>
  <si>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</si>
  <si>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</si>
  <si>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</si>
  <si>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</si>
  <si>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</si>
  <si>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</si>
  <si>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</si>
  <si>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</si>
  <si>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</si>
  <si>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</si>
  <si>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</si>
  <si>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</si>
  <si>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</si>
  <si>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</si>
  <si>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</si>
  <si>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</si>
  <si>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</si>
  <si>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</si>
  <si>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</si>
  <si>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</si>
  <si>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</si>
  <si>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</si>
  <si>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</si>
  <si>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</si>
  <si>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</si>
  <si>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</si>
  <si>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</si>
  <si>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</si>
  <si>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</si>
  <si>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</si>
  <si>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</si>
  <si>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</si>
  <si>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</si>
  <si>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</si>
  <si>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</si>
  <si>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</si>
  <si>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</si>
  <si>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</si>
  <si>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</si>
  <si>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</si>
  <si>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</si>
  <si>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</si>
  <si>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</si>
  <si>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</si>
  <si>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</si>
  <si>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</si>
  <si>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</si>
  <si>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</si>
  <si>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</si>
  <si>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</si>
  <si>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</si>
  <si>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</si>
  <si>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</si>
  <si>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</si>
  <si>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</si>
  <si>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</si>
  <si>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</si>
  <si>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</si>
  <si>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</si>
  <si>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</si>
  <si>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</si>
  <si>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</si>
  <si>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</si>
  <si>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</si>
  <si>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</si>
  <si>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</si>
  <si>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</si>
  <si>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</si>
  <si>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</si>
  <si>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</si>
  <si>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</si>
  <si>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</si>
  <si>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</si>
  <si>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</si>
  <si>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</si>
  <si>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</si>
  <si>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</si>
  <si>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</si>
  <si>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</si>
  <si>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</si>
  <si>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</si>
  <si>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</si>
  <si>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</si>
  <si>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</si>
  <si>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</si>
  <si>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</si>
  <si>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</si>
  <si>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</si>
  <si>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</si>
  <si>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</si>
  <si>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</si>
  <si>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</si>
  <si>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</si>
  <si>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</si>
  <si>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</si>
  <si>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</si>
  <si>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</si>
  <si>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</si>
  <si>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</si>
  <si>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</si>
  <si>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</si>
  <si>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</si>
  <si>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</si>
  <si>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</si>
  <si>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</si>
  <si>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</si>
  <si>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</si>
  <si>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</si>
  <si>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</si>
  <si>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</si>
  <si>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</si>
  <si>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</si>
  <si>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</si>
  <si>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</si>
  <si>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</si>
  <si>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</si>
  <si>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</si>
  <si>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</si>
  <si>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</si>
  <si>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</si>
  <si>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</si>
  <si>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</si>
  <si>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</si>
  <si>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</si>
  <si>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</si>
  <si>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</si>
  <si>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</si>
  <si>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</si>
  <si>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</si>
  <si>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</si>
  <si>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</si>
  <si>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</si>
  <si>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</si>
  <si>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</si>
  <si>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</si>
  <si>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</si>
  <si>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</si>
  <si>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</si>
  <si>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</si>
  <si>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</si>
  <si>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</si>
  <si>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</si>
  <si>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</si>
  <si>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</si>
  <si>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</si>
  <si>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</si>
  <si>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</si>
  <si>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</si>
  <si>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</si>
  <si>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</si>
  <si>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</si>
  <si>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</si>
  <si>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</si>
  <si>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</si>
  <si>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</si>
  <si>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</si>
  <si>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</si>
  <si>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</si>
  <si>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</si>
  <si>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</si>
  <si>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</si>
  <si>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</si>
  <si>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</si>
  <si>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</si>
  <si>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</si>
  <si>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</si>
  <si>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</si>
  <si>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</si>
  <si>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</si>
  <si>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</si>
  <si>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</si>
  <si>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</si>
  <si>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</si>
  <si>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</si>
  <si>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</si>
  <si>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</si>
  <si>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</si>
  <si>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</si>
  <si>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</si>
  <si>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</si>
  <si>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</si>
  <si>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</si>
  <si>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</si>
  <si>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</si>
  <si>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</si>
  <si>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</si>
  <si>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</si>
  <si>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</si>
  <si>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</si>
  <si>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</si>
  <si>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</si>
  <si>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</si>
  <si>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</si>
  <si>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</si>
  <si>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</si>
  <si>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</si>
  <si>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</si>
  <si>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</si>
  <si>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</si>
  <si>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</si>
  <si>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</si>
  <si>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</si>
  <si>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</si>
  <si>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</si>
  <si>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</si>
  <si>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</si>
  <si>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</si>
  <si>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</si>
  <si>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</si>
  <si>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</si>
  <si>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</si>
  <si>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</si>
  <si>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</si>
  <si>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</si>
  <si>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</si>
  <si>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</si>
  <si>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</si>
  <si>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</si>
  <si>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</si>
  <si>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</si>
  <si>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</si>
  <si>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</si>
  <si>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</si>
  <si>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</si>
  <si>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</si>
  <si>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</si>
  <si>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</si>
  <si>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</si>
  <si>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</si>
  <si>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</si>
  <si>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</si>
  <si>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</si>
  <si>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</si>
  <si>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</si>
  <si>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</si>
  <si>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</si>
  <si>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</si>
  <si>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</si>
  <si>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</si>
  <si>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</si>
  <si>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</si>
  <si>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</si>
  <si>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</si>
  <si>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</si>
  <si>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</si>
  <si>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</si>
  <si>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</si>
  <si>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</si>
  <si>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</si>
  <si>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</si>
  <si>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</si>
  <si>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</si>
  <si>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</si>
  <si>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</si>
  <si>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</si>
  <si>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</si>
  <si>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</si>
  <si>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</si>
  <si>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</si>
  <si>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</si>
  <si>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</si>
  <si>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</si>
  <si>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</si>
  <si>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</si>
  <si>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</si>
  <si>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</si>
  <si>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</si>
  <si>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</si>
  <si>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</si>
  <si>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</si>
  <si>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</si>
  <si>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</si>
  <si>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</si>
  <si>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</si>
  <si>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</si>
  <si>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</si>
  <si>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</si>
  <si>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</si>
  <si>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</si>
  <si>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</si>
  <si>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</si>
  <si>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</si>
  <si>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</si>
  <si>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</si>
  <si>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</si>
  <si>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</si>
  <si>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</si>
  <si>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</si>
  <si>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</si>
  <si>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</si>
  <si>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</si>
  <si>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</si>
  <si>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</si>
  <si>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</si>
  <si>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</si>
  <si>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</si>
  <si>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</si>
  <si>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</si>
  <si>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</si>
  <si>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</si>
  <si>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</si>
  <si>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</si>
  <si>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</si>
  <si>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</si>
  <si>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</si>
  <si>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</si>
  <si>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</si>
  <si>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</si>
  <si>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</si>
  <si>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</si>
  <si>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</si>
  <si>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</si>
  <si>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</si>
  <si>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</si>
  <si>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</si>
  <si>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</si>
  <si>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</si>
  <si>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</si>
  <si>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</si>
  <si>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</si>
  <si>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</si>
  <si>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</si>
  <si>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</si>
  <si>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</si>
  <si>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</si>
  <si>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</si>
  <si>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</si>
  <si>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</si>
  <si>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</si>
  <si>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</si>
  <si>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</si>
  <si>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</si>
  <si>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</si>
  <si>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</si>
  <si>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</si>
  <si>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</si>
  <si>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</si>
  <si>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</si>
  <si>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</si>
  <si>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</si>
  <si>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</si>
  <si>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</si>
  <si>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</si>
  <si>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</si>
  <si>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</si>
  <si>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</si>
  <si>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</si>
  <si>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</si>
  <si>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</si>
  <si>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</si>
  <si>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</si>
  <si>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</si>
  <si>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</si>
  <si>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</si>
  <si>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</si>
  <si>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</si>
  <si>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</si>
  <si>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</si>
  <si>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</si>
  <si>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</si>
  <si>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</si>
  <si>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</si>
  <si>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</si>
  <si>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</si>
  <si>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</si>
  <si>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</si>
  <si>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</si>
  <si>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</si>
  <si>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</si>
  <si>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</si>
  <si>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</si>
  <si>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</si>
  <si>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</si>
  <si>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</si>
  <si>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</si>
  <si>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</si>
  <si>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</si>
  <si>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</si>
  <si>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</si>
  <si>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</si>
  <si>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</si>
  <si>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</si>
  <si>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</si>
  <si>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</si>
  <si>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</si>
  <si>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</si>
  <si>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</si>
  <si>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</si>
  <si>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</si>
  <si>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</si>
  <si>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</si>
  <si>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</si>
  <si>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</si>
  <si>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</si>
  <si>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</si>
  <si>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</si>
  <si>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</si>
  <si>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</si>
  <si>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</si>
  <si>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</si>
  <si>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</si>
  <si>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</si>
  <si>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</si>
  <si>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</si>
  <si>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</si>
  <si>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</si>
  <si>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</si>
  <si>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</si>
  <si>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</si>
  <si>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</si>
  <si>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</si>
  <si>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</si>
  <si>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</si>
  <si>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</si>
  <si>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</si>
  <si>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</si>
  <si>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</si>
  <si>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</si>
  <si>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</si>
  <si>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</si>
  <si>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</si>
  <si>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</si>
  <si>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</si>
  <si>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</si>
  <si>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</si>
  <si>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</si>
  <si>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</si>
  <si>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</si>
  <si>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</si>
  <si>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</si>
  <si>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</si>
  <si>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</si>
  <si>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</si>
  <si>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</si>
  <si>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</si>
  <si>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</si>
  <si>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</si>
  <si>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</si>
  <si>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</si>
  <si>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</si>
  <si>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</si>
  <si>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</si>
  <si>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</si>
  <si>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</si>
  <si>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</si>
  <si>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</si>
  <si>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</si>
  <si>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</si>
  <si>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</si>
  <si>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</si>
  <si>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</si>
  <si>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</si>
  <si>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</si>
  <si>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</si>
  <si>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</si>
  <si>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</si>
  <si>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</si>
  <si>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</si>
  <si>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</si>
  <si>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</si>
  <si>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</si>
  <si>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</si>
  <si>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</si>
  <si>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</si>
  <si>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</si>
  <si>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</si>
  <si>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</si>
  <si>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</si>
  <si>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</si>
  <si>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</si>
  <si>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</si>
  <si>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</si>
  <si>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</si>
  <si>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</si>
  <si>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</si>
  <si>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</si>
  <si>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</si>
  <si>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</si>
  <si>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</si>
  <si>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</si>
  <si>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</si>
  <si>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</si>
  <si>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</si>
  <si>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</si>
  <si>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</si>
  <si>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</si>
  <si>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</si>
  <si>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</si>
  <si>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</si>
  <si>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</si>
  <si>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</si>
  <si>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</si>
  <si>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</si>
  <si>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</si>
  <si>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</si>
  <si>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</si>
  <si>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</si>
  <si>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</si>
  <si>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</si>
  <si>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</si>
  <si>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</si>
  <si>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</si>
  <si>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</si>
  <si>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</si>
  <si>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</si>
  <si>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</si>
  <si>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</si>
  <si>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</si>
  <si>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</si>
  <si>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</si>
  <si>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</si>
  <si>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</si>
  <si>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</si>
  <si>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</si>
  <si>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</si>
  <si>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</si>
  <si>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</si>
  <si>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</si>
  <si>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</si>
  <si>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</si>
  <si>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</si>
  <si>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</si>
  <si>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</si>
  <si>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</si>
  <si>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</si>
  <si>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</si>
  <si>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</si>
  <si>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</si>
  <si>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</si>
  <si>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</si>
  <si>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</si>
  <si>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</si>
  <si>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</si>
  <si>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</si>
  <si>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</si>
  <si>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</si>
  <si>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</si>
  <si>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</si>
  <si>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</si>
  <si>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</si>
  <si>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</si>
  <si>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</si>
  <si>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</si>
  <si>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</si>
  <si>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</si>
  <si>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</si>
  <si>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</si>
  <si>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</si>
  <si>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</si>
  <si>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</si>
  <si>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</si>
  <si>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</si>
  <si>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</si>
  <si>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</si>
  <si>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</si>
  <si>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</si>
  <si>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</si>
  <si>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</si>
  <si>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</si>
  <si>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</si>
  <si>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</si>
  <si>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</si>
  <si>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</si>
  <si>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</si>
  <si>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</si>
  <si>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</si>
  <si>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</si>
  <si>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</si>
  <si>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</si>
  <si>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</si>
  <si>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</si>
  <si>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</si>
  <si>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</si>
  <si>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</si>
  <si>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</si>
  <si>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</si>
  <si>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</si>
  <si>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</si>
  <si>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</si>
  <si>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</si>
  <si>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</si>
  <si>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</si>
  <si>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</si>
  <si>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</si>
  <si>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</si>
  <si>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</si>
  <si>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</si>
  <si>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</si>
  <si>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</si>
  <si>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</si>
  <si>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</si>
  <si>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</si>
  <si>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</si>
  <si>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</si>
  <si>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</si>
  <si>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</si>
  <si>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</si>
  <si>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</si>
  <si>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</si>
  <si>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</si>
  <si>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</si>
  <si>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</si>
  <si>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</si>
  <si>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</si>
  <si>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</si>
  <si>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</si>
  <si>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</si>
  <si>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</si>
  <si>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</si>
  <si>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</si>
  <si>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</si>
  <si>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</si>
  <si>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</si>
  <si>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</si>
  <si>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</si>
  <si>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</si>
  <si>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</si>
  <si>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</si>
  <si>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</si>
  <si>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</si>
  <si>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</si>
  <si>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</si>
  <si>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</si>
  <si>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</si>
  <si>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</si>
  <si>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</si>
  <si>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</si>
  <si>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</si>
  <si>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</si>
  <si>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</si>
  <si>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</si>
  <si>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</si>
  <si>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</si>
  <si>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</si>
  <si>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</si>
  <si>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</si>
  <si>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</si>
  <si>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</si>
  <si>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</si>
  <si>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</si>
  <si>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</si>
  <si>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</si>
  <si>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</si>
  <si>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</si>
  <si>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</si>
  <si>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</si>
  <si>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</si>
  <si>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</si>
  <si>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</si>
  <si>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</si>
  <si>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</si>
  <si>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</si>
  <si>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</si>
  <si>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</si>
  <si>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</si>
  <si>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</si>
  <si>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</si>
  <si>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</si>
  <si>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</si>
  <si>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</si>
  <si>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</si>
  <si>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</si>
  <si>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</si>
  <si>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</si>
  <si>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</si>
  <si>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</si>
  <si>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</si>
  <si>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</si>
  <si>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</si>
  <si>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</si>
  <si>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</si>
  <si>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</si>
  <si>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</si>
  <si>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</si>
  <si>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</si>
  <si>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</si>
  <si>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</si>
  <si>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</si>
  <si>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</si>
  <si>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</si>
  <si>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</si>
  <si>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</si>
  <si>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</si>
  <si>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</si>
  <si>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</si>
  <si>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</si>
  <si>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</si>
  <si>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</si>
  <si>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</si>
  <si>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</si>
  <si>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</si>
  <si>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</si>
  <si>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</si>
  <si>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</si>
  <si>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</si>
  <si>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</si>
  <si>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</si>
  <si>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</si>
  <si>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</si>
  <si>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</si>
  <si>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</si>
  <si>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</si>
  <si>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</si>
  <si>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</si>
  <si>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</si>
  <si>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</si>
  <si>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</si>
  <si>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</si>
  <si>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</si>
  <si>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</si>
  <si>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</si>
  <si>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</si>
  <si>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</si>
  <si>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</si>
  <si>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</si>
  <si>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</si>
  <si>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</si>
  <si>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</si>
  <si>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</si>
  <si>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</si>
  <si>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</si>
  <si>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</si>
  <si>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</si>
  <si>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</si>
  <si>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</si>
  <si>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</si>
  <si>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</si>
  <si>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</si>
  <si>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</si>
  <si>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</si>
  <si>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</si>
  <si>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</si>
  <si>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</si>
  <si>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</si>
  <si>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</si>
  <si>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</si>
  <si>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</si>
  <si>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</si>
  <si>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</si>
  <si>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</si>
  <si>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</si>
  <si>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</si>
  <si>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</si>
  <si>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</si>
  <si>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</si>
  <si>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</si>
  <si>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</si>
  <si>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</si>
  <si>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</si>
  <si>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</si>
  <si>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</si>
  <si>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</si>
  <si>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</si>
  <si>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</si>
  <si>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</si>
  <si>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</si>
  <si>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</si>
  <si>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</si>
  <si>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</si>
  <si>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</si>
  <si>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</si>
  <si>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</si>
  <si>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</si>
  <si>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</si>
  <si>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</si>
  <si>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</si>
  <si>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</si>
  <si>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</si>
  <si>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</si>
  <si>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</si>
  <si>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</si>
  <si>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</si>
  <si>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</si>
  <si>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</si>
  <si>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</si>
  <si>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</si>
  <si>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</si>
  <si>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</si>
  <si>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</si>
  <si>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</si>
  <si>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</si>
  <si>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</si>
  <si>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</si>
  <si>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</si>
  <si>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</si>
  <si>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</si>
  <si>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</si>
  <si>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</si>
  <si>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</si>
  <si>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</si>
  <si>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</si>
  <si>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</si>
  <si>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</si>
  <si>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</si>
  <si>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</si>
  <si>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</si>
  <si>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</si>
  <si>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</si>
  <si>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</si>
  <si>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</si>
  <si>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</si>
  <si>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</si>
  <si>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</si>
  <si>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</si>
  <si>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</si>
  <si>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</si>
  <si>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</si>
  <si>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</si>
  <si>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</si>
  <si>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</si>
  <si>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</si>
  <si>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</si>
  <si>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</si>
  <si>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</si>
  <si>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</si>
  <si>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</si>
  <si>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</si>
  <si>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</si>
  <si>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</si>
  <si>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</si>
  <si>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</si>
  <si>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</si>
  <si>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</si>
  <si>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</si>
  <si>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</si>
  <si>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</si>
  <si>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</si>
  <si>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</si>
  <si>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</si>
  <si>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</si>
  <si>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</si>
  <si>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</si>
  <si>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</si>
  <si>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</si>
  <si>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</si>
  <si>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</si>
  <si>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</si>
  <si>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</si>
  <si>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</si>
  <si>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</si>
  <si>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</si>
  <si>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</si>
  <si>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</si>
  <si>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</si>
  <si>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</si>
  <si>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</si>
  <si>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</si>
  <si>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</si>
  <si>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</si>
  <si>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</si>
  <si>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</si>
  <si>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</si>
  <si>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</si>
  <si>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</si>
  <si>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</si>
  <si>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</si>
  <si>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</si>
  <si>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</si>
  <si>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</si>
  <si>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</si>
  <si>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</si>
  <si>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</si>
  <si>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</si>
  <si>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</si>
  <si>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</si>
  <si>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</si>
  <si>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</si>
  <si>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</si>
  <si>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</si>
  <si>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</si>
  <si>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</si>
  <si>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</si>
  <si>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</si>
  <si>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</si>
  <si>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</si>
  <si>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</si>
  <si>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</si>
  <si>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</si>
  <si>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</si>
  <si>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</si>
  <si>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</si>
  <si>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</si>
  <si>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</si>
  <si>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</si>
  <si>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</si>
  <si>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</si>
  <si>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</si>
  <si>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</si>
  <si>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</si>
  <si>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</si>
  <si>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</si>
  <si>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</si>
  <si>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</si>
  <si>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</si>
  <si>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</si>
  <si>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</si>
  <si>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</si>
  <si>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</si>
  <si>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</si>
  <si>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</si>
  <si>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</si>
  <si>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</si>
  <si>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</si>
  <si>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</si>
  <si>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</si>
  <si>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</si>
  <si>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</si>
  <si>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</si>
  <si>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</si>
  <si>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</si>
  <si>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</si>
  <si>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</si>
  <si>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</si>
  <si>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</si>
  <si>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</si>
  <si>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</si>
  <si>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</si>
  <si>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</si>
  <si>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</si>
  <si>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</si>
  <si>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</si>
  <si>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</si>
  <si>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</si>
  <si>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</si>
  <si>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</si>
  <si>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</si>
  <si>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</si>
  <si>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</si>
  <si>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</si>
  <si>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</si>
  <si>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</si>
  <si>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</si>
  <si>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</si>
  <si>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</si>
  <si>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</si>
  <si>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</si>
  <si>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</si>
  <si>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</si>
  <si>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</si>
  <si>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</si>
  <si>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</si>
  <si>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</si>
  <si>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</si>
  <si>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</si>
  <si>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</si>
  <si>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</si>
  <si>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</si>
  <si>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</si>
  <si>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</si>
  <si>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</si>
  <si>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</si>
  <si>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</si>
  <si>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</si>
  <si>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</si>
  <si>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</si>
  <si>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</si>
  <si>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</si>
  <si>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</si>
  <si>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</si>
  <si>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</si>
  <si>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</si>
  <si>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</si>
  <si>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</si>
  <si>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</si>
  <si>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</si>
  <si>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</si>
  <si>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</si>
  <si>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</si>
  <si>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</si>
  <si>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</si>
  <si>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</si>
  <si>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</si>
  <si>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</si>
  <si>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</si>
  <si>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</si>
  <si>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</si>
  <si>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</si>
  <si>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</si>
  <si>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</si>
  <si>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</si>
  <si>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</si>
  <si>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</si>
  <si>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</si>
  <si>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</si>
  <si>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</si>
  <si>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</si>
  <si>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</si>
  <si>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</si>
  <si>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</si>
  <si>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</si>
  <si>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</si>
  <si>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</si>
  <si>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</si>
  <si>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</si>
  <si>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</si>
  <si>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</si>
  <si>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</si>
  <si>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</si>
  <si>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</si>
  <si>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</si>
  <si>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</si>
  <si>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</si>
  <si>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</si>
  <si>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</si>
  <si>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</si>
  <si>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</si>
  <si>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</si>
  <si>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</si>
  <si>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</si>
  <si>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</si>
  <si>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</si>
  <si>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</si>
  <si>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</si>
  <si>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</si>
  <si>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</si>
  <si>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</si>
  <si>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</si>
  <si>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</si>
  <si>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</si>
  <si>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</si>
  <si>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</si>
  <si>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</si>
  <si>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</si>
  <si>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</si>
  <si>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</si>
  <si>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</si>
  <si>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</si>
  <si>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</si>
  <si>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</si>
  <si>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</si>
  <si>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County</t>
  </si>
  <si>
    <t>% Change</t>
  </si>
  <si>
    <t>Metro Area</t>
  </si>
  <si>
    <t>SE WI Area</t>
  </si>
  <si>
    <t>Dec Listings</t>
  </si>
  <si>
    <t>Dec Sales</t>
  </si>
  <si>
    <t>2021</t>
  </si>
  <si>
    <t>2022</t>
  </si>
  <si>
    <t>4th Quarter Sales*</t>
  </si>
  <si>
    <t>4th Quarter Listings*</t>
  </si>
  <si>
    <t>January 1 through Sept 30 Municipality Stats</t>
  </si>
  <si>
    <t># = number of units sold; = average sale price; DOM = Days on Market</t>
  </si>
  <si>
    <t>Information provided by MLS, Inc &amp; includes only those properties listed and sold through MLS, Inc. Includes single family, two family, multi-family and condominiums.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</si>
  <si>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</si>
  <si>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</si>
  <si>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</si>
  <si>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</si>
  <si>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100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</si>
</sst>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0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0" fillId="5" borderId="0" xfId="0" applyFill="1"/>
    <xf numFmtId="164" fontId="0" fillId="5" borderId="0" xfId="5" applyNumberFormat="1" applyFont="1" applyFill="1"/>
    <xf numFmtId="0" fontId="0" fillId="6" borderId="0" xfId="0" applyFill="1"/>
    <xf numFmtId="164" fontId="0" fillId="6" borderId="0" xfId="5" applyNumberFormat="1" applyFont="1" applyFill="1"/>
    <xf numFmtId="0" fontId="23" fillId="7" borderId="22" xfId="0" applyFont="1" applyFill="1" applyBorder="1" applyAlignment="1">
      <alignment horizontal="left" vertical="center" wrapText="1" indent="1"/>
    </xf>
    <xf numFmtId="0" fontId="23" fillId="7" borderId="22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8" borderId="0" xfId="0" applyFont="1" applyFill="1" applyAlignment="1">
      <alignment vertical="center"/>
    </xf>
    <xf numFmtId="0" fontId="20" fillId="8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8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vertical="center" wrapText="1"/>
    </xf>
    <xf numFmtId="0" fontId="23" fillId="7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6" fillId="0" borderId="0" xfId="0" applyFont="1"/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7" fillId="9" borderId="22" xfId="6" applyNumberFormat="1" applyFont="1" applyFill="1" applyBorder="1" applyAlignment="1">
      <alignment horizontal="right" vertical="center"/>
    </xf>
    <xf numFmtId="2" fontId="23" fillId="9" borderId="22" xfId="6" quotePrefix="1" applyNumberFormat="1" applyFont="1" applyFill="1" applyBorder="1" applyAlignment="1">
      <alignment horizontal="right" vertical="center"/>
    </xf>
    <xf numFmtId="165" fontId="23" fillId="9" borderId="26" xfId="6" quotePrefix="1" applyNumberFormat="1" applyFont="1" applyFill="1" applyBorder="1" applyAlignment="1">
      <alignment horizontal="right" vertical="center"/>
    </xf>
    <xf numFmtId="165" fontId="23" fillId="9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right" vertical="center"/>
    </xf>
    <xf numFmtId="165" fontId="1" fillId="0" borderId="0" xfId="6" applyNumberFormat="1" applyFont="1" applyAlignment="1">
      <alignment horizontal="right"/>
    </xf>
    <xf numFmtId="165" fontId="20" fillId="10" borderId="0" xfId="6" applyNumberFormat="1" applyFont="1" applyFill="1" applyAlignment="1">
      <alignment horizontal="right" vertical="center"/>
    </xf>
    <xf numFmtId="165" fontId="20" fillId="10" borderId="23" xfId="6" applyNumberFormat="1" applyFont="1" applyFill="1" applyBorder="1" applyAlignment="1">
      <alignment horizontal="right" vertical="center"/>
    </xf>
    <xf numFmtId="165" fontId="1" fillId="0" borderId="1" xfId="6" applyNumberFormat="1" applyFont="1" applyBorder="1" applyAlignment="1">
      <alignment horizontal="right"/>
    </xf>
    <xf numFmtId="165" fontId="1" fillId="10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1" fillId="0" borderId="23" xfId="6" applyNumberFormat="1" applyFont="1" applyBorder="1" applyAlignment="1">
      <alignment horizontal="right" vertical="center"/>
    </xf>
    <xf numFmtId="0" fontId="21" fillId="3" borderId="8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66" fontId="0" fillId="0" borderId="0" xfId="7" applyNumberFormat="1" applyFont="1" applyBorder="1" applyAlignment="1">
      <alignment horizontal="center" vertical="center"/>
    </xf>
    <xf numFmtId="166" fontId="21" fillId="3" borderId="2" xfId="7" applyNumberFormat="1" applyFont="1" applyFill="1" applyBorder="1" applyAlignment="1">
      <alignment horizontal="center" vertical="center" wrapText="1"/>
    </xf>
    <xf numFmtId="166" fontId="20" fillId="3" borderId="0" xfId="7" applyNumberFormat="1" applyFont="1" applyFill="1" applyBorder="1" applyAlignment="1">
      <alignment horizontal="center" vertical="center" wrapText="1"/>
    </xf>
    <xf numFmtId="166" fontId="3" fillId="0" borderId="0" xfId="7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166" fontId="20" fillId="0" borderId="0" xfId="7" applyNumberFormat="1" applyFont="1" applyFill="1" applyBorder="1" applyAlignment="1">
      <alignment horizontal="center" vertical="center" wrapText="1"/>
    </xf>
    <xf numFmtId="166" fontId="0" fillId="0" borderId="0" xfId="7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7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21" fillId="0" borderId="0" xfId="7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6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11" borderId="0" xfId="6" applyNumberFormat="1" applyFont="1" applyFill="1" applyBorder="1" applyAlignment="1">
      <alignment horizontal="center" vertical="center"/>
    </xf>
    <xf numFmtId="166" fontId="18" fillId="11" borderId="0" xfId="8" applyNumberFormat="1" applyFont="1" applyFill="1" applyBorder="1"/>
    <xf numFmtId="1" fontId="18" fillId="11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6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11" borderId="1" xfId="6" applyNumberFormat="1" applyFont="1" applyFill="1" applyBorder="1" applyAlignment="1">
      <alignment horizontal="center" vertical="center"/>
    </xf>
    <xf numFmtId="166" fontId="18" fillId="11" borderId="1" xfId="8" applyNumberFormat="1" applyFont="1" applyFill="1" applyBorder="1"/>
    <xf numFmtId="1" fontId="18" fillId="11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6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8" applyNumberFormat="1" applyFont="1"/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64" fontId="17" fillId="0" borderId="0" xfId="4" applyNumberFormat="1" applyFont="1" applyFill="1" applyBorder="1" applyAlignment="1">
      <alignment horizontal="center"/>
    </xf>
    <xf numFmtId="1" fontId="18" fillId="11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11" borderId="1" xfId="8" applyNumberFormat="1" applyFont="1" applyFill="1" applyBorder="1" applyAlignment="1">
      <alignment horizontal="center" vertical="center"/>
    </xf>
    <xf numFmtId="0" fontId="18" fillId="12" borderId="3" xfId="0" applyFont="1" applyFill="1" applyBorder="1"/>
    <xf numFmtId="0" fontId="18" fillId="12" borderId="2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/>
    </xf>
    <xf numFmtId="0" fontId="17" fillId="12" borderId="0" xfId="0" applyFont="1" applyFill="1"/>
    <xf numFmtId="0" fontId="18" fillId="12" borderId="4" xfId="0" applyFont="1" applyFill="1" applyBorder="1" applyAlignment="1">
      <alignment horizontal="center" vertical="center"/>
    </xf>
    <xf numFmtId="0" fontId="17" fillId="12" borderId="6" xfId="0" applyFont="1" applyFill="1" applyBorder="1"/>
    <xf numFmtId="0" fontId="18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/>
    </xf>
    <xf numFmtId="9" fontId="17" fillId="0" borderId="0" xfId="4" applyFont="1" applyFill="1" applyBorder="1" applyAlignment="1">
      <alignment horizontal="center"/>
    </xf>
    <xf numFmtId="166" fontId="17" fillId="0" borderId="0" xfId="8" applyNumberFormat="1" applyFont="1" applyFill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6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166" fontId="0" fillId="0" borderId="0" xfId="8" applyNumberFormat="1" applyFont="1"/>
    <xf numFmtId="166" fontId="0" fillId="0" borderId="0" xfId="8" applyNumberFormat="1" applyFont="1" applyFill="1" applyAlignment="1">
      <alignment horizontal="right"/>
    </xf>
    <xf numFmtId="166" fontId="2" fillId="0" borderId="2" xfId="7" applyNumberFormat="1" applyFont="1" applyBorder="1" applyAlignment="1">
      <alignment horizontal="center" vertical="center"/>
    </xf>
  </cellXfs>
  <cellStyles count="9">
    <cellStyle name="Comma" xfId="6" builtinId="3"/>
    <cellStyle name="Currency" xfId="7" builtinId="4"/>
    <cellStyle name="Currency 2" xfId="8" xr:uid="{6F12496C-8595-457C-BB6C-5B9658D66465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C267"/>
  <sheetViews>
    <sheetView tabSelected="1" zoomScale="92" zoomScaleNormal="92" workbookViewId="0">
      <selection activeCell="A38" sqref="A38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44937</v>
      </c>
      <c r="G1" s="397" t="s">
        <v>97</v>
      </c>
      <c r="H1" s="398"/>
      <c r="I1" s="398"/>
      <c r="J1" s="398"/>
      <c r="N1" s="395">
        <f ca="1">TODAY()</f>
        <v>44937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4038</v>
      </c>
      <c r="C4" s="2" t="s">
        <v>4791</v>
      </c>
      <c r="D4" s="2" t="s">
        <v>5542</v>
      </c>
      <c r="E4" s="2" t="s">
        <v>5543</v>
      </c>
      <c r="F4" s="2" t="s">
        <v>5544</v>
      </c>
      <c r="H4" s="2" t="s">
        <v>4039</v>
      </c>
      <c r="I4" s="2" t="s">
        <v>4792</v>
      </c>
      <c r="J4" s="2" t="s">
        <v>5545</v>
      </c>
      <c r="K4" s="2" t="s">
        <v>5543</v>
      </c>
      <c r="L4" s="2" t="s">
        <v>5544</v>
      </c>
      <c r="O4" s="2" t="s">
        <v>4038</v>
      </c>
      <c r="P4" s="2" t="s">
        <v>4791</v>
      </c>
      <c r="Q4" s="2" t="s">
        <v>5542</v>
      </c>
      <c r="R4" s="2" t="s">
        <v>5543</v>
      </c>
      <c r="S4" s="2" t="s">
        <v>5544</v>
      </c>
      <c r="U4" s="2" t="s">
        <v>4039</v>
      </c>
      <c r="V4" s="2" t="s">
        <v>4792</v>
      </c>
      <c r="W4" s="2" t="s">
        <v>5545</v>
      </c>
      <c r="X4" s="2" t="s">
        <v>5543</v>
      </c>
      <c r="Y4" s="2" t="s">
        <v>5544</v>
      </c>
    </row>
    <row r="5" spans="1:25" ht="12.75" customHeight="1" x14ac:dyDescent="0.2">
      <c r="A5" s="400" t="s">
        <v>98</v>
      </c>
      <c r="B5" s="396">
        <v>1963</v>
      </c>
      <c r="C5" s="396">
        <v>1711</v>
      </c>
      <c r="D5" s="396">
        <v>1819</v>
      </c>
      <c r="E5" s="401">
        <f t="shared" ref="E5:E16" si="0">(+D5-B5)/B5</f>
        <v>-7.3357106469689251E-2</v>
      </c>
      <c r="F5" s="401">
        <f t="shared" ref="F5:F16" si="1">(+D5-C5)/C5</f>
        <v>6.3120981881940388E-2</v>
      </c>
      <c r="H5" s="396">
        <v>1174</v>
      </c>
      <c r="I5" s="396">
        <v>1311</v>
      </c>
      <c r="J5" s="396">
        <v>1289</v>
      </c>
      <c r="K5" s="401">
        <f t="shared" ref="K5:K16" si="2">(+J5-H5)/H5</f>
        <v>9.7955706984667809E-2</v>
      </c>
      <c r="L5" s="401">
        <f t="shared" ref="L5:L16" si="3">(+J5-I5)/I5</f>
        <v>-1.6781083142639208E-2</v>
      </c>
      <c r="N5" s="400" t="s">
        <v>98</v>
      </c>
      <c r="O5" s="396">
        <v>1963</v>
      </c>
      <c r="P5" s="396">
        <v>1711</v>
      </c>
      <c r="Q5" s="396">
        <v>1819</v>
      </c>
      <c r="R5" s="401">
        <f t="shared" ref="R5:R16" si="4">(+Q5-O5)/O5</f>
        <v>-7.3357106469689251E-2</v>
      </c>
      <c r="S5" s="401">
        <f t="shared" ref="S5:S16" si="5">(+Q5-P5)/P5</f>
        <v>6.3120981881940388E-2</v>
      </c>
      <c r="U5" s="396">
        <v>1174</v>
      </c>
      <c r="V5" s="396">
        <v>1311</v>
      </c>
      <c r="W5" s="396">
        <v>1289</v>
      </c>
      <c r="X5" s="401">
        <f t="shared" ref="X5:X16" si="6">(+W5-U5)/U5</f>
        <v>9.7955706984667809E-2</v>
      </c>
      <c r="Y5" s="401">
        <f t="shared" ref="Y5:Y16" si="7">(+W5-V5)/V5</f>
        <v>-1.6781083142639208E-2</v>
      </c>
    </row>
    <row r="6" spans="1:25" ht="12.75" customHeight="1" x14ac:dyDescent="0.2">
      <c r="A6" s="396" t="s">
        <v>99</v>
      </c>
      <c r="B6" s="396">
        <v>2174</v>
      </c>
      <c r="C6" s="396">
        <v>1566</v>
      </c>
      <c r="D6" s="396">
        <v>1695</v>
      </c>
      <c r="E6" s="401">
        <f t="shared" si="0"/>
        <v>-0.22033118675252991</v>
      </c>
      <c r="F6" s="401">
        <f t="shared" si="1"/>
        <v>8.2375478927203066E-2</v>
      </c>
      <c r="H6" s="396">
        <v>1206</v>
      </c>
      <c r="I6" s="396">
        <v>1194</v>
      </c>
      <c r="J6" s="396">
        <v>1209</v>
      </c>
      <c r="K6" s="401">
        <f t="shared" si="2"/>
        <v>2.4875621890547263E-3</v>
      </c>
      <c r="L6" s="401">
        <f t="shared" si="3"/>
        <v>1.2562814070351759E-2</v>
      </c>
      <c r="N6" s="396" t="s">
        <v>99</v>
      </c>
      <c r="O6" s="396">
        <v>2174</v>
      </c>
      <c r="P6" s="396">
        <v>1566</v>
      </c>
      <c r="Q6" s="396">
        <v>1695</v>
      </c>
      <c r="R6" s="401">
        <f t="shared" si="4"/>
        <v>-0.22033118675252991</v>
      </c>
      <c r="S6" s="401">
        <f t="shared" si="5"/>
        <v>8.2375478927203066E-2</v>
      </c>
      <c r="U6" s="396">
        <v>1206</v>
      </c>
      <c r="V6" s="396">
        <v>1194</v>
      </c>
      <c r="W6" s="396">
        <v>1209</v>
      </c>
      <c r="X6" s="401">
        <f t="shared" si="6"/>
        <v>2.4875621890547263E-3</v>
      </c>
      <c r="Y6" s="401">
        <f t="shared" si="7"/>
        <v>1.2562814070351759E-2</v>
      </c>
    </row>
    <row r="7" spans="1:25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si="0"/>
        <v>-0.12733305682289506</v>
      </c>
      <c r="F7" s="401">
        <f t="shared" si="1"/>
        <v>-0.13093762907889303</v>
      </c>
      <c r="H7" s="396">
        <v>1675</v>
      </c>
      <c r="I7" s="396">
        <v>1712</v>
      </c>
      <c r="J7" s="396">
        <v>1766</v>
      </c>
      <c r="K7" s="401">
        <f t="shared" si="2"/>
        <v>5.4328358208955221E-2</v>
      </c>
      <c r="L7" s="401">
        <f t="shared" si="3"/>
        <v>3.1542056074766352E-2</v>
      </c>
      <c r="N7" s="396" t="s">
        <v>100</v>
      </c>
      <c r="O7" s="396">
        <v>2411</v>
      </c>
      <c r="P7" s="396">
        <v>2421</v>
      </c>
      <c r="Q7" s="396">
        <v>2104</v>
      </c>
      <c r="R7" s="401">
        <f t="shared" si="4"/>
        <v>-0.12733305682289506</v>
      </c>
      <c r="S7" s="401">
        <f t="shared" si="5"/>
        <v>-0.13093762907889303</v>
      </c>
      <c r="U7" s="396">
        <v>1675</v>
      </c>
      <c r="V7" s="396">
        <v>1712</v>
      </c>
      <c r="W7" s="396">
        <v>1766</v>
      </c>
      <c r="X7" s="401">
        <f t="shared" si="6"/>
        <v>5.4328358208955221E-2</v>
      </c>
      <c r="Y7" s="401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1">
        <f t="shared" si="0"/>
        <v>0.29862579281183932</v>
      </c>
      <c r="F8" s="481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481">
        <f t="shared" si="2"/>
        <v>7.3877068557919617E-2</v>
      </c>
      <c r="L8" s="481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481">
        <f t="shared" si="4"/>
        <v>0.29862579281183932</v>
      </c>
      <c r="S8" s="481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481">
        <f t="shared" si="6"/>
        <v>7.3877068557919617E-2</v>
      </c>
      <c r="Y8" s="481">
        <f t="shared" si="7"/>
        <v>-9.556993529118965E-2</v>
      </c>
    </row>
    <row r="9" spans="1:25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  <c r="N9" s="396" t="s">
        <v>102</v>
      </c>
      <c r="O9" s="11">
        <v>2568</v>
      </c>
      <c r="P9" s="11">
        <v>2852</v>
      </c>
      <c r="Q9" s="11">
        <v>2706</v>
      </c>
      <c r="R9" s="401">
        <f t="shared" si="4"/>
        <v>5.3738317757009345E-2</v>
      </c>
      <c r="S9" s="401">
        <f t="shared" si="5"/>
        <v>-5.1192145862552593E-2</v>
      </c>
      <c r="U9" s="11">
        <v>1683</v>
      </c>
      <c r="V9" s="11">
        <v>2171</v>
      </c>
      <c r="W9" s="11">
        <v>2127</v>
      </c>
      <c r="X9" s="401">
        <f t="shared" si="6"/>
        <v>0.26381461675579321</v>
      </c>
      <c r="Y9" s="401">
        <f t="shared" si="7"/>
        <v>-2.026715799170889E-2</v>
      </c>
    </row>
    <row r="10" spans="1:25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  <c r="N10" s="396" t="s">
        <v>103</v>
      </c>
      <c r="O10" s="11">
        <v>2774</v>
      </c>
      <c r="P10" s="11">
        <v>3701</v>
      </c>
      <c r="Q10" s="11">
        <v>2889</v>
      </c>
      <c r="R10" s="401">
        <f t="shared" si="4"/>
        <v>4.1456380677721699E-2</v>
      </c>
      <c r="S10" s="401">
        <f t="shared" si="5"/>
        <v>-0.2194001621183464</v>
      </c>
      <c r="U10" s="11">
        <v>2053</v>
      </c>
      <c r="V10" s="11">
        <v>2639</v>
      </c>
      <c r="W10" s="11">
        <v>2363</v>
      </c>
      <c r="X10" s="401">
        <f t="shared" si="6"/>
        <v>0.1509985387238188</v>
      </c>
      <c r="Y10" s="401">
        <f t="shared" si="7"/>
        <v>-0.10458507010231148</v>
      </c>
    </row>
    <row r="11" spans="1:25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  <c r="N11" s="396" t="s">
        <v>104</v>
      </c>
      <c r="O11" s="11">
        <v>2876</v>
      </c>
      <c r="P11" s="11">
        <v>3144</v>
      </c>
      <c r="Q11" s="11">
        <v>2553</v>
      </c>
      <c r="R11" s="401">
        <f t="shared" si="4"/>
        <v>-0.11230876216968011</v>
      </c>
      <c r="S11" s="401">
        <f t="shared" si="5"/>
        <v>-0.18797709923664122</v>
      </c>
      <c r="U11" s="11">
        <v>2499</v>
      </c>
      <c r="V11" s="11">
        <v>2574</v>
      </c>
      <c r="W11" s="11">
        <v>2124</v>
      </c>
      <c r="X11" s="401">
        <f t="shared" si="6"/>
        <v>-0.15006002400960383</v>
      </c>
      <c r="Y11" s="401">
        <f t="shared" si="7"/>
        <v>-0.17482517482517482</v>
      </c>
    </row>
    <row r="12" spans="1:25" ht="13.9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N12" s="396" t="s">
        <v>105</v>
      </c>
      <c r="O12" s="11">
        <v>3000</v>
      </c>
      <c r="P12" s="11">
        <v>2931</v>
      </c>
      <c r="Q12" s="11">
        <v>2208</v>
      </c>
      <c r="R12" s="401">
        <f t="shared" si="4"/>
        <v>-0.26400000000000001</v>
      </c>
      <c r="S12" s="401">
        <f t="shared" si="5"/>
        <v>-0.24667349027635618</v>
      </c>
      <c r="U12" s="11">
        <v>2497</v>
      </c>
      <c r="V12" s="11">
        <v>2499</v>
      </c>
      <c r="W12" s="11">
        <v>2179</v>
      </c>
      <c r="X12" s="401">
        <f t="shared" si="6"/>
        <v>-0.12735282338806567</v>
      </c>
      <c r="Y12" s="401">
        <f t="shared" si="7"/>
        <v>-0.12805122048819528</v>
      </c>
    </row>
    <row r="13" spans="1:25" ht="12.75" customHeight="1" x14ac:dyDescent="0.2">
      <c r="A13" s="396" t="s">
        <v>106</v>
      </c>
      <c r="B13" s="11">
        <v>2808</v>
      </c>
      <c r="C13" s="11">
        <v>2683</v>
      </c>
      <c r="D13" s="11">
        <v>2093</v>
      </c>
      <c r="E13" s="401">
        <f t="shared" si="0"/>
        <v>-0.25462962962962965</v>
      </c>
      <c r="F13" s="401">
        <f t="shared" si="1"/>
        <v>-0.21990309355199403</v>
      </c>
      <c r="H13" s="11">
        <v>2460</v>
      </c>
      <c r="I13" s="11">
        <v>2309</v>
      </c>
      <c r="J13" s="11">
        <v>1905</v>
      </c>
      <c r="K13" s="401">
        <f t="shared" si="2"/>
        <v>-0.22560975609756098</v>
      </c>
      <c r="L13" s="401">
        <f t="shared" si="3"/>
        <v>-0.17496751840623648</v>
      </c>
      <c r="N13" s="396" t="s">
        <v>106</v>
      </c>
      <c r="O13" s="11">
        <v>2808</v>
      </c>
      <c r="P13" s="11">
        <v>2683</v>
      </c>
      <c r="Q13" s="11">
        <v>2093</v>
      </c>
      <c r="R13" s="401">
        <f t="shared" si="4"/>
        <v>-0.25462962962962965</v>
      </c>
      <c r="S13" s="401">
        <f t="shared" si="5"/>
        <v>-0.21990309355199403</v>
      </c>
      <c r="U13" s="11">
        <v>2460</v>
      </c>
      <c r="V13" s="11">
        <v>2309</v>
      </c>
      <c r="W13" s="11">
        <v>1905</v>
      </c>
      <c r="X13" s="401">
        <f t="shared" si="6"/>
        <v>-0.22560975609756098</v>
      </c>
      <c r="Y13" s="401">
        <f t="shared" si="7"/>
        <v>-0.17496751840623648</v>
      </c>
    </row>
    <row r="14" spans="1:25" ht="12.75" customHeight="1" x14ac:dyDescent="0.2">
      <c r="A14" s="396" t="s">
        <v>107</v>
      </c>
      <c r="B14" s="11">
        <v>2504</v>
      </c>
      <c r="C14" s="11">
        <v>2377</v>
      </c>
      <c r="D14" s="11">
        <v>1973</v>
      </c>
      <c r="E14" s="401">
        <f t="shared" si="0"/>
        <v>-0.21206070287539935</v>
      </c>
      <c r="F14" s="401">
        <f t="shared" si="1"/>
        <v>-0.16996213714766512</v>
      </c>
      <c r="H14" s="11">
        <v>2480</v>
      </c>
      <c r="I14" s="11">
        <v>2220</v>
      </c>
      <c r="J14" s="11">
        <v>1590</v>
      </c>
      <c r="K14" s="401">
        <f t="shared" si="2"/>
        <v>-0.3588709677419355</v>
      </c>
      <c r="L14" s="401">
        <f t="shared" si="3"/>
        <v>-0.28378378378378377</v>
      </c>
      <c r="N14" s="396" t="s">
        <v>107</v>
      </c>
      <c r="O14" s="11">
        <v>2504</v>
      </c>
      <c r="P14" s="11">
        <v>2377</v>
      </c>
      <c r="Q14" s="11">
        <v>1973</v>
      </c>
      <c r="R14" s="401">
        <f t="shared" si="4"/>
        <v>-0.21206070287539935</v>
      </c>
      <c r="S14" s="401">
        <f t="shared" si="5"/>
        <v>-0.16996213714766512</v>
      </c>
      <c r="U14" s="11">
        <v>2480</v>
      </c>
      <c r="V14" s="11">
        <v>2220</v>
      </c>
      <c r="W14" s="11">
        <v>1590</v>
      </c>
      <c r="X14" s="401">
        <f t="shared" si="6"/>
        <v>-0.3588709677419355</v>
      </c>
      <c r="Y14" s="401">
        <f t="shared" si="7"/>
        <v>-0.28378378378378377</v>
      </c>
    </row>
    <row r="15" spans="1:25" ht="12.75" customHeight="1" x14ac:dyDescent="0.2">
      <c r="A15" s="396" t="s">
        <v>108</v>
      </c>
      <c r="B15" s="11">
        <v>1562</v>
      </c>
      <c r="C15" s="11">
        <v>1673</v>
      </c>
      <c r="D15" s="11">
        <v>1435</v>
      </c>
      <c r="E15" s="401">
        <f t="shared" si="0"/>
        <v>-8.1306017925736232E-2</v>
      </c>
      <c r="F15" s="401">
        <f t="shared" si="1"/>
        <v>-0.14225941422594143</v>
      </c>
      <c r="H15" s="11">
        <v>2049</v>
      </c>
      <c r="I15" s="11">
        <v>2034</v>
      </c>
      <c r="J15" s="11">
        <v>1423</v>
      </c>
      <c r="K15" s="401">
        <f t="shared" si="2"/>
        <v>-0.30551488530990728</v>
      </c>
      <c r="L15" s="401">
        <f t="shared" si="3"/>
        <v>-0.30039331366764993</v>
      </c>
      <c r="N15" s="396" t="s">
        <v>108</v>
      </c>
      <c r="O15" s="11">
        <v>1562</v>
      </c>
      <c r="P15" s="11">
        <v>1673</v>
      </c>
      <c r="Q15" s="11">
        <v>1435</v>
      </c>
      <c r="R15" s="401">
        <f t="shared" si="4"/>
        <v>-8.1306017925736232E-2</v>
      </c>
      <c r="S15" s="401">
        <f t="shared" si="5"/>
        <v>-0.14225941422594143</v>
      </c>
      <c r="U15" s="11">
        <v>2049</v>
      </c>
      <c r="V15" s="11">
        <v>2034</v>
      </c>
      <c r="W15" s="11">
        <v>1423</v>
      </c>
      <c r="X15" s="401">
        <f t="shared" si="6"/>
        <v>-0.30551488530990728</v>
      </c>
      <c r="Y15" s="401">
        <f t="shared" si="7"/>
        <v>-0.30039331366764993</v>
      </c>
    </row>
    <row r="16" spans="1:25" ht="12.6" customHeight="1" x14ac:dyDescent="0.2">
      <c r="A16" t="s">
        <v>109</v>
      </c>
      <c r="B16" s="11">
        <v>1247</v>
      </c>
      <c r="C16" s="11">
        <v>1071</v>
      </c>
      <c r="D16" s="6">
        <v>924</v>
      </c>
      <c r="E16" s="401">
        <f t="shared" si="0"/>
        <v>-0.25902165196471533</v>
      </c>
      <c r="F16" s="401">
        <f t="shared" si="1"/>
        <v>-0.13725490196078433</v>
      </c>
      <c r="G16"/>
      <c r="H16" s="11">
        <v>1991</v>
      </c>
      <c r="I16" s="11">
        <v>2076</v>
      </c>
      <c r="J16" s="6">
        <v>1345</v>
      </c>
      <c r="K16" s="401">
        <f t="shared" si="2"/>
        <v>-0.32446007031642393</v>
      </c>
      <c r="L16" s="401">
        <f t="shared" si="3"/>
        <v>-0.35211946050096338</v>
      </c>
      <c r="N16" t="s">
        <v>109</v>
      </c>
      <c r="O16" s="11">
        <v>1247</v>
      </c>
      <c r="P16" s="11">
        <v>1071</v>
      </c>
      <c r="Q16" s="6">
        <v>924</v>
      </c>
      <c r="R16" s="401">
        <f t="shared" si="4"/>
        <v>-0.25902165196471533</v>
      </c>
      <c r="S16" s="401">
        <f t="shared" si="5"/>
        <v>-0.13725490196078433</v>
      </c>
      <c r="T16"/>
      <c r="U16" s="11">
        <v>1991</v>
      </c>
      <c r="V16" s="11">
        <v>2076</v>
      </c>
      <c r="W16" s="6">
        <v>1345</v>
      </c>
      <c r="X16" s="401">
        <f t="shared" si="6"/>
        <v>-0.32446007031642393</v>
      </c>
      <c r="Y16" s="401">
        <f t="shared" si="7"/>
        <v>-0.35211946050096338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27779</v>
      </c>
      <c r="C18" s="396">
        <f>SUM(C5:C16)</f>
        <v>28837</v>
      </c>
      <c r="D18" s="396">
        <f>SUM(D5:D16)</f>
        <v>24856</v>
      </c>
      <c r="E18" s="401">
        <f>(+D18-B18)/B18</f>
        <v>-0.10522337017171245</v>
      </c>
      <c r="F18" s="401">
        <f>(+D18-C18)/C18</f>
        <v>-0.13805180844054513</v>
      </c>
      <c r="H18" s="396">
        <f>SUM(H5:H16)</f>
        <v>23459</v>
      </c>
      <c r="I18" s="396">
        <f>SUM(I5:I16)</f>
        <v>24748</v>
      </c>
      <c r="J18" s="396">
        <f>SUM(J5:J16)</f>
        <v>21137</v>
      </c>
      <c r="K18" s="401">
        <f>(+J18-H18)/H18</f>
        <v>-9.8981201244724842E-2</v>
      </c>
      <c r="L18" s="401">
        <f>(+J18-I18)/I18</f>
        <v>-0.14591078066914498</v>
      </c>
      <c r="N18" s="396" t="s">
        <v>110</v>
      </c>
      <c r="O18" s="396">
        <f>SUM(O5:O16)</f>
        <v>27779</v>
      </c>
      <c r="P18" s="396">
        <f>SUM(P5:P16)</f>
        <v>28837</v>
      </c>
      <c r="Q18" s="396">
        <f>SUM(Q5:Q16)</f>
        <v>24856</v>
      </c>
      <c r="R18" s="401">
        <f>(+Q18-O18)/O18</f>
        <v>-0.10522337017171245</v>
      </c>
      <c r="S18" s="401">
        <f>(+Q18-P18)/P18</f>
        <v>-0.13805180844054513</v>
      </c>
      <c r="U18" s="396">
        <f>SUM(U5:U16)</f>
        <v>23459</v>
      </c>
      <c r="V18" s="396">
        <f>SUM(V5:V16)</f>
        <v>24748</v>
      </c>
      <c r="W18" s="396">
        <f>SUM(W5:W16)</f>
        <v>21137</v>
      </c>
      <c r="X18" s="401">
        <f>(+W18-U18)/U18</f>
        <v>-9.8981201244724842E-2</v>
      </c>
      <c r="Y18" s="401">
        <f>(+W18-V18)/V18</f>
        <v>-0.14591078066914498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O22" s="2" t="s">
        <v>4038</v>
      </c>
      <c r="P22" s="2" t="s">
        <v>4791</v>
      </c>
      <c r="Q22" s="2" t="s">
        <v>5542</v>
      </c>
      <c r="R22" s="2" t="s">
        <v>5543</v>
      </c>
      <c r="S22" s="2" t="s">
        <v>5544</v>
      </c>
      <c r="U22" s="2" t="s">
        <v>4039</v>
      </c>
      <c r="V22" s="2" t="s">
        <v>4792</v>
      </c>
      <c r="W22" s="2" t="s">
        <v>5545</v>
      </c>
      <c r="X22" s="2" t="s">
        <v>5543</v>
      </c>
      <c r="Y22" s="2" t="s">
        <v>5544</v>
      </c>
    </row>
    <row r="23" spans="1:25" ht="12.75" customHeight="1" x14ac:dyDescent="0.2">
      <c r="A23" s="400" t="s">
        <v>98</v>
      </c>
      <c r="B23" s="396">
        <v>1662</v>
      </c>
      <c r="C23" s="396">
        <v>1486</v>
      </c>
      <c r="D23" s="396">
        <v>1573</v>
      </c>
      <c r="E23" s="401">
        <f t="shared" ref="E23:E34" si="8">(+D23-B23)/B23</f>
        <v>-5.3549939831528282E-2</v>
      </c>
      <c r="F23" s="401">
        <f t="shared" ref="F23:F34" si="9">(+D23-C23)/C23</f>
        <v>5.8546433378196504E-2</v>
      </c>
      <c r="H23" s="396">
        <v>1092</v>
      </c>
      <c r="I23" s="396">
        <v>1189</v>
      </c>
      <c r="J23" s="396">
        <v>1188</v>
      </c>
      <c r="K23" s="401">
        <f t="shared" ref="K23:K34" si="10">(+J23-H23)/H23</f>
        <v>8.7912087912087919E-2</v>
      </c>
      <c r="L23" s="401">
        <f t="shared" ref="L23:L34" si="11">(+J23-I23)/I23</f>
        <v>-8.4104289318755253E-4</v>
      </c>
      <c r="N23" s="400" t="s">
        <v>98</v>
      </c>
      <c r="O23" s="396">
        <v>1662</v>
      </c>
      <c r="P23" s="396">
        <v>1486</v>
      </c>
      <c r="Q23" s="396">
        <v>1573</v>
      </c>
      <c r="R23" s="401">
        <f t="shared" ref="R23:R34" si="12">(+Q23-O23)/O23</f>
        <v>-5.3549939831528282E-2</v>
      </c>
      <c r="S23" s="401">
        <f t="shared" ref="S23:S34" si="13">(+Q23-P23)/P23</f>
        <v>5.8546433378196504E-2</v>
      </c>
      <c r="U23" s="396">
        <v>1092</v>
      </c>
      <c r="V23" s="396">
        <v>1189</v>
      </c>
      <c r="W23" s="396">
        <v>1188</v>
      </c>
      <c r="X23" s="401">
        <f t="shared" ref="X23:X34" si="14">(+W23-U23)/U23</f>
        <v>8.7912087912087919E-2</v>
      </c>
      <c r="Y23" s="401">
        <f t="shared" ref="Y23:Y34" si="15">(+W23-V23)/V23</f>
        <v>-8.4104289318755253E-4</v>
      </c>
    </row>
    <row r="24" spans="1:25" ht="12.75" customHeight="1" x14ac:dyDescent="0.2">
      <c r="A24" s="400" t="s">
        <v>99</v>
      </c>
      <c r="B24" s="396">
        <v>1887</v>
      </c>
      <c r="C24" s="396">
        <v>1369</v>
      </c>
      <c r="D24" s="396">
        <v>1531</v>
      </c>
      <c r="E24" s="401">
        <f t="shared" si="8"/>
        <v>-0.1886592474827769</v>
      </c>
      <c r="F24" s="401">
        <f t="shared" si="9"/>
        <v>0.1183345507669832</v>
      </c>
      <c r="H24" s="396">
        <v>1116</v>
      </c>
      <c r="I24" s="396">
        <v>1108</v>
      </c>
      <c r="J24" s="396">
        <v>1133</v>
      </c>
      <c r="K24" s="401">
        <f t="shared" si="10"/>
        <v>1.5232974910394265E-2</v>
      </c>
      <c r="L24" s="401">
        <f t="shared" si="11"/>
        <v>2.2563176895306861E-2</v>
      </c>
      <c r="N24" s="400" t="s">
        <v>99</v>
      </c>
      <c r="O24" s="396">
        <v>1887</v>
      </c>
      <c r="P24" s="396">
        <v>1369</v>
      </c>
      <c r="Q24" s="396">
        <v>1531</v>
      </c>
      <c r="R24" s="401">
        <f t="shared" si="12"/>
        <v>-0.1886592474827769</v>
      </c>
      <c r="S24" s="401">
        <f t="shared" si="13"/>
        <v>0.1183345507669832</v>
      </c>
      <c r="U24" s="396">
        <v>1116</v>
      </c>
      <c r="V24" s="396">
        <v>1108</v>
      </c>
      <c r="W24" s="396">
        <v>1133</v>
      </c>
      <c r="X24" s="401">
        <f t="shared" si="14"/>
        <v>1.5232974910394265E-2</v>
      </c>
      <c r="Y24" s="401">
        <f t="shared" si="15"/>
        <v>2.2563176895306861E-2</v>
      </c>
    </row>
    <row r="25" spans="1:25" ht="12.75" customHeight="1" x14ac:dyDescent="0.2">
      <c r="A25" s="400" t="s">
        <v>100</v>
      </c>
      <c r="B25" s="396">
        <v>2184</v>
      </c>
      <c r="C25" s="396">
        <v>2210</v>
      </c>
      <c r="D25" s="396">
        <v>1943</v>
      </c>
      <c r="E25" s="401">
        <f t="shared" si="8"/>
        <v>-0.11034798534798534</v>
      </c>
      <c r="F25" s="401">
        <f t="shared" si="9"/>
        <v>-0.12081447963800905</v>
      </c>
      <c r="H25" s="396">
        <v>1581</v>
      </c>
      <c r="I25" s="396">
        <v>1593</v>
      </c>
      <c r="J25" s="396">
        <v>1647</v>
      </c>
      <c r="K25" s="401">
        <f t="shared" si="10"/>
        <v>4.1745730550284632E-2</v>
      </c>
      <c r="L25" s="401">
        <f t="shared" si="11"/>
        <v>3.3898305084745763E-2</v>
      </c>
      <c r="N25" s="400" t="s">
        <v>100</v>
      </c>
      <c r="O25" s="396">
        <v>2184</v>
      </c>
      <c r="P25" s="396">
        <v>2210</v>
      </c>
      <c r="Q25" s="396">
        <v>1943</v>
      </c>
      <c r="R25" s="401">
        <f t="shared" si="12"/>
        <v>-0.11034798534798534</v>
      </c>
      <c r="S25" s="401">
        <f t="shared" si="13"/>
        <v>-0.12081447963800905</v>
      </c>
      <c r="U25" s="396">
        <v>1581</v>
      </c>
      <c r="V25" s="396">
        <v>1593</v>
      </c>
      <c r="W25" s="396">
        <v>1647</v>
      </c>
      <c r="X25" s="401">
        <f t="shared" si="14"/>
        <v>4.1745730550284632E-2</v>
      </c>
      <c r="Y25" s="401">
        <f t="shared" si="15"/>
        <v>3.3898305084745763E-2</v>
      </c>
    </row>
    <row r="26" spans="1:25" ht="12.75" customHeight="1" x14ac:dyDescent="0.2">
      <c r="A26" s="396" t="s">
        <v>101</v>
      </c>
      <c r="B26" s="11">
        <v>1732</v>
      </c>
      <c r="C26" s="11">
        <v>2539</v>
      </c>
      <c r="D26" s="11">
        <v>2295</v>
      </c>
      <c r="E26" s="401">
        <f t="shared" si="8"/>
        <v>0.32505773672055427</v>
      </c>
      <c r="F26" s="401">
        <f t="shared" si="9"/>
        <v>-9.610082709728239E-2</v>
      </c>
      <c r="H26" s="11">
        <v>1596</v>
      </c>
      <c r="I26" s="11">
        <v>1840</v>
      </c>
      <c r="J26" s="11">
        <v>1690</v>
      </c>
      <c r="K26" s="401">
        <f t="shared" si="10"/>
        <v>5.889724310776942E-2</v>
      </c>
      <c r="L26" s="401">
        <f t="shared" si="11"/>
        <v>-8.1521739130434784E-2</v>
      </c>
      <c r="N26" s="396" t="s">
        <v>101</v>
      </c>
      <c r="O26" s="11">
        <v>1732</v>
      </c>
      <c r="P26" s="11">
        <v>2539</v>
      </c>
      <c r="Q26" s="11">
        <v>2295</v>
      </c>
      <c r="R26" s="401">
        <f t="shared" si="12"/>
        <v>0.32505773672055427</v>
      </c>
      <c r="S26" s="401">
        <f t="shared" si="13"/>
        <v>-9.610082709728239E-2</v>
      </c>
      <c r="U26" s="11">
        <v>1596</v>
      </c>
      <c r="V26" s="11">
        <v>1840</v>
      </c>
      <c r="W26" s="11">
        <v>1690</v>
      </c>
      <c r="X26" s="401">
        <f t="shared" si="14"/>
        <v>5.889724310776942E-2</v>
      </c>
      <c r="Y26" s="401">
        <f t="shared" si="15"/>
        <v>-8.1521739130434784E-2</v>
      </c>
    </row>
    <row r="27" spans="1:25" ht="12.75" customHeight="1" x14ac:dyDescent="0.2">
      <c r="A27" s="396" t="s">
        <v>102</v>
      </c>
      <c r="B27" s="11">
        <v>2345</v>
      </c>
      <c r="C27" s="11">
        <v>2646</v>
      </c>
      <c r="D27" s="11">
        <v>2528</v>
      </c>
      <c r="E27" s="401">
        <f t="shared" si="8"/>
        <v>7.8038379530916843E-2</v>
      </c>
      <c r="F27" s="401">
        <f t="shared" si="9"/>
        <v>-4.4595616024187455E-2</v>
      </c>
      <c r="H27" s="11">
        <v>1598</v>
      </c>
      <c r="I27" s="11">
        <v>2029</v>
      </c>
      <c r="J27" s="11">
        <v>1995</v>
      </c>
      <c r="K27" s="401">
        <f t="shared" si="10"/>
        <v>0.24843554443053817</v>
      </c>
      <c r="L27" s="401">
        <f t="shared" si="11"/>
        <v>-1.6757023164120255E-2</v>
      </c>
      <c r="N27" s="396" t="s">
        <v>102</v>
      </c>
      <c r="O27" s="11">
        <v>2345</v>
      </c>
      <c r="P27" s="11">
        <v>2646</v>
      </c>
      <c r="Q27" s="11">
        <v>2528</v>
      </c>
      <c r="R27" s="401">
        <f t="shared" si="12"/>
        <v>7.8038379530916843E-2</v>
      </c>
      <c r="S27" s="401">
        <f t="shared" si="13"/>
        <v>-4.4595616024187455E-2</v>
      </c>
      <c r="U27" s="11">
        <v>1598</v>
      </c>
      <c r="V27" s="11">
        <v>2029</v>
      </c>
      <c r="W27" s="11">
        <v>1995</v>
      </c>
      <c r="X27" s="401">
        <f t="shared" si="14"/>
        <v>0.24843554443053817</v>
      </c>
      <c r="Y27" s="401">
        <f t="shared" si="15"/>
        <v>-1.6757023164120255E-2</v>
      </c>
    </row>
    <row r="28" spans="1:25" ht="12.75" customHeight="1" x14ac:dyDescent="0.2">
      <c r="A28" s="396" t="s">
        <v>103</v>
      </c>
      <c r="B28" s="11">
        <v>2551</v>
      </c>
      <c r="C28" s="11">
        <v>3506</v>
      </c>
      <c r="D28" s="11">
        <v>2751</v>
      </c>
      <c r="E28" s="401">
        <f t="shared" si="8"/>
        <v>7.8400627205017642E-2</v>
      </c>
      <c r="F28" s="401">
        <f t="shared" si="9"/>
        <v>-0.21534512264689104</v>
      </c>
      <c r="H28" s="11">
        <v>1927</v>
      </c>
      <c r="I28" s="11">
        <v>2494</v>
      </c>
      <c r="J28" s="11">
        <v>2230</v>
      </c>
      <c r="K28" s="401">
        <f t="shared" si="10"/>
        <v>0.15723923196678774</v>
      </c>
      <c r="L28" s="401">
        <f t="shared" si="11"/>
        <v>-0.10585404971932638</v>
      </c>
      <c r="N28" s="396" t="s">
        <v>103</v>
      </c>
      <c r="O28" s="11">
        <v>2551</v>
      </c>
      <c r="P28" s="11">
        <v>3506</v>
      </c>
      <c r="Q28" s="11">
        <v>2751</v>
      </c>
      <c r="R28" s="401">
        <f t="shared" si="12"/>
        <v>7.8400627205017642E-2</v>
      </c>
      <c r="S28" s="401">
        <f t="shared" si="13"/>
        <v>-0.21534512264689104</v>
      </c>
      <c r="U28" s="11">
        <v>1927</v>
      </c>
      <c r="V28" s="11">
        <v>2494</v>
      </c>
      <c r="W28" s="11">
        <v>2230</v>
      </c>
      <c r="X28" s="401">
        <f t="shared" si="14"/>
        <v>0.15723923196678774</v>
      </c>
      <c r="Y28" s="401">
        <f t="shared" si="15"/>
        <v>-0.10585404971932638</v>
      </c>
    </row>
    <row r="29" spans="1:25" ht="12.75" customHeight="1" x14ac:dyDescent="0.2">
      <c r="A29" s="396" t="s">
        <v>104</v>
      </c>
      <c r="B29" s="11">
        <v>2654</v>
      </c>
      <c r="C29" s="11">
        <v>2942</v>
      </c>
      <c r="D29" s="11">
        <v>2366</v>
      </c>
      <c r="E29" s="401">
        <f t="shared" si="8"/>
        <v>-0.10851544837980406</v>
      </c>
      <c r="F29" s="401">
        <f t="shared" si="9"/>
        <v>-0.19578518014955812</v>
      </c>
      <c r="H29" s="11">
        <v>2334</v>
      </c>
      <c r="I29" s="11">
        <v>2465</v>
      </c>
      <c r="J29" s="11">
        <v>2040</v>
      </c>
      <c r="K29" s="401">
        <f t="shared" si="10"/>
        <v>-0.12596401028277635</v>
      </c>
      <c r="L29" s="401">
        <f t="shared" si="11"/>
        <v>-0.17241379310344829</v>
      </c>
      <c r="N29" s="396" t="s">
        <v>104</v>
      </c>
      <c r="O29" s="11">
        <v>2654</v>
      </c>
      <c r="P29" s="11">
        <v>2942</v>
      </c>
      <c r="Q29" s="11">
        <v>2366</v>
      </c>
      <c r="R29" s="401">
        <f t="shared" si="12"/>
        <v>-0.10851544837980406</v>
      </c>
      <c r="S29" s="401">
        <f t="shared" si="13"/>
        <v>-0.19578518014955812</v>
      </c>
      <c r="U29" s="11">
        <v>2334</v>
      </c>
      <c r="V29" s="11">
        <v>2465</v>
      </c>
      <c r="W29" s="11">
        <v>2040</v>
      </c>
      <c r="X29" s="401">
        <f t="shared" si="14"/>
        <v>-0.12596401028277635</v>
      </c>
      <c r="Y29" s="401">
        <f t="shared" si="15"/>
        <v>-0.17241379310344829</v>
      </c>
    </row>
    <row r="30" spans="1:25" ht="12.75" customHeight="1" x14ac:dyDescent="0.2">
      <c r="A30" s="396" t="s">
        <v>105</v>
      </c>
      <c r="B30" s="11">
        <v>2755</v>
      </c>
      <c r="C30" s="11">
        <v>2676</v>
      </c>
      <c r="D30" s="11">
        <v>2028</v>
      </c>
      <c r="E30" s="401">
        <f t="shared" si="8"/>
        <v>-0.26388384754990923</v>
      </c>
      <c r="F30" s="401">
        <f t="shared" si="9"/>
        <v>-0.24215246636771301</v>
      </c>
      <c r="H30" s="11">
        <v>2342</v>
      </c>
      <c r="I30" s="11">
        <v>2390</v>
      </c>
      <c r="J30" s="11">
        <v>2069</v>
      </c>
      <c r="K30" s="401">
        <f t="shared" si="10"/>
        <v>-0.1165670367207515</v>
      </c>
      <c r="L30" s="401">
        <f t="shared" si="11"/>
        <v>-0.13430962343096234</v>
      </c>
      <c r="N30" s="396" t="s">
        <v>105</v>
      </c>
      <c r="O30" s="11">
        <v>2755</v>
      </c>
      <c r="P30" s="11">
        <v>2676</v>
      </c>
      <c r="Q30" s="11">
        <v>2028</v>
      </c>
      <c r="R30" s="401">
        <f t="shared" si="12"/>
        <v>-0.26388384754990923</v>
      </c>
      <c r="S30" s="401">
        <f t="shared" si="13"/>
        <v>-0.24215246636771301</v>
      </c>
      <c r="U30" s="11">
        <v>2342</v>
      </c>
      <c r="V30" s="11">
        <v>2390</v>
      </c>
      <c r="W30" s="11">
        <v>2069</v>
      </c>
      <c r="X30" s="401">
        <f t="shared" si="14"/>
        <v>-0.1165670367207515</v>
      </c>
      <c r="Y30" s="401">
        <f t="shared" si="15"/>
        <v>-0.13430962343096234</v>
      </c>
    </row>
    <row r="31" spans="1:25" ht="12.75" customHeight="1" x14ac:dyDescent="0.2">
      <c r="A31" s="396" t="s">
        <v>106</v>
      </c>
      <c r="B31" s="11">
        <v>2552</v>
      </c>
      <c r="C31" s="11">
        <v>2489</v>
      </c>
      <c r="D31" s="11">
        <v>1897</v>
      </c>
      <c r="E31" s="401">
        <f t="shared" si="8"/>
        <v>-0.25666144200626961</v>
      </c>
      <c r="F31" s="401">
        <f t="shared" si="9"/>
        <v>-0.23784652470871837</v>
      </c>
      <c r="H31" s="11">
        <v>2289</v>
      </c>
      <c r="I31" s="11">
        <v>2194</v>
      </c>
      <c r="J31" s="11">
        <v>1816</v>
      </c>
      <c r="K31" s="401">
        <f t="shared" si="10"/>
        <v>-0.20664045434687636</v>
      </c>
      <c r="L31" s="401">
        <f t="shared" si="11"/>
        <v>-0.17228805834092981</v>
      </c>
      <c r="N31" s="396" t="s">
        <v>106</v>
      </c>
      <c r="O31" s="11">
        <v>2552</v>
      </c>
      <c r="P31" s="11">
        <v>2489</v>
      </c>
      <c r="Q31" s="11">
        <v>1897</v>
      </c>
      <c r="R31" s="401">
        <f t="shared" si="12"/>
        <v>-0.25666144200626961</v>
      </c>
      <c r="S31" s="401">
        <f t="shared" si="13"/>
        <v>-0.23784652470871837</v>
      </c>
      <c r="U31" s="11">
        <v>2289</v>
      </c>
      <c r="V31" s="11">
        <v>2194</v>
      </c>
      <c r="W31" s="11">
        <v>1816</v>
      </c>
      <c r="X31" s="401">
        <f t="shared" si="14"/>
        <v>-0.20664045434687636</v>
      </c>
      <c r="Y31" s="401">
        <f t="shared" si="15"/>
        <v>-0.17228805834092981</v>
      </c>
    </row>
    <row r="32" spans="1:25" ht="12.75" customHeight="1" x14ac:dyDescent="0.2">
      <c r="A32" s="396" t="s">
        <v>107</v>
      </c>
      <c r="B32" s="11">
        <v>2318</v>
      </c>
      <c r="C32" s="11">
        <v>2197</v>
      </c>
      <c r="D32" s="11">
        <v>1771</v>
      </c>
      <c r="E32" s="401">
        <f t="shared" si="8"/>
        <v>-0.23597929249352889</v>
      </c>
      <c r="F32" s="401">
        <f t="shared" si="9"/>
        <v>-0.19390077378243059</v>
      </c>
      <c r="H32" s="11">
        <v>2313</v>
      </c>
      <c r="I32" s="11">
        <v>2101</v>
      </c>
      <c r="J32" s="11">
        <v>1492</v>
      </c>
      <c r="K32" s="401">
        <f t="shared" si="10"/>
        <v>-0.35495028102031995</v>
      </c>
      <c r="L32" s="401">
        <f t="shared" si="11"/>
        <v>-0.28986197049024276</v>
      </c>
      <c r="N32" s="396" t="s">
        <v>107</v>
      </c>
      <c r="O32" s="11">
        <v>2318</v>
      </c>
      <c r="P32" s="11">
        <v>2197</v>
      </c>
      <c r="Q32" s="11">
        <v>1771</v>
      </c>
      <c r="R32" s="401">
        <f t="shared" si="12"/>
        <v>-0.23597929249352889</v>
      </c>
      <c r="S32" s="401">
        <f t="shared" si="13"/>
        <v>-0.19390077378243059</v>
      </c>
      <c r="U32" s="11">
        <v>2313</v>
      </c>
      <c r="V32" s="11">
        <v>2101</v>
      </c>
      <c r="W32" s="11">
        <v>1492</v>
      </c>
      <c r="X32" s="401">
        <f t="shared" si="14"/>
        <v>-0.35495028102031995</v>
      </c>
      <c r="Y32" s="401">
        <f t="shared" si="15"/>
        <v>-0.28986197049024276</v>
      </c>
    </row>
    <row r="33" spans="1:29" ht="12.75" customHeight="1" x14ac:dyDescent="0.2">
      <c r="A33" s="11" t="s">
        <v>108</v>
      </c>
      <c r="B33" s="11">
        <v>1441</v>
      </c>
      <c r="C33" s="11">
        <v>1566</v>
      </c>
      <c r="D33" s="11">
        <v>1319</v>
      </c>
      <c r="E33" s="401">
        <f t="shared" si="8"/>
        <v>-8.4663428174878555E-2</v>
      </c>
      <c r="F33" s="401">
        <f t="shared" si="9"/>
        <v>-0.15772669220945082</v>
      </c>
      <c r="H33" s="11">
        <v>1927</v>
      </c>
      <c r="I33" s="11">
        <v>1933</v>
      </c>
      <c r="J33" s="11">
        <v>1348</v>
      </c>
      <c r="K33" s="401">
        <f t="shared" si="10"/>
        <v>-0.30046704722366374</v>
      </c>
      <c r="L33" s="401">
        <f t="shared" si="11"/>
        <v>-0.30263838592860837</v>
      </c>
      <c r="N33" s="11" t="s">
        <v>108</v>
      </c>
      <c r="O33" s="11">
        <v>1441</v>
      </c>
      <c r="P33" s="11">
        <v>1566</v>
      </c>
      <c r="Q33" s="11">
        <v>1319</v>
      </c>
      <c r="R33" s="401">
        <f t="shared" si="12"/>
        <v>-8.4663428174878555E-2</v>
      </c>
      <c r="S33" s="401">
        <f t="shared" si="13"/>
        <v>-0.15772669220945082</v>
      </c>
      <c r="U33" s="11">
        <v>1927</v>
      </c>
      <c r="V33" s="11">
        <v>1933</v>
      </c>
      <c r="W33" s="11">
        <v>1348</v>
      </c>
      <c r="X33" s="401">
        <f t="shared" si="14"/>
        <v>-0.30046704722366374</v>
      </c>
      <c r="Y33" s="401">
        <f t="shared" si="15"/>
        <v>-0.30263838592860837</v>
      </c>
    </row>
    <row r="34" spans="1:29" ht="12.75" customHeight="1" x14ac:dyDescent="0.2">
      <c r="A34" t="s">
        <v>109</v>
      </c>
      <c r="B34" s="11">
        <v>1100</v>
      </c>
      <c r="C34" s="11">
        <v>1003</v>
      </c>
      <c r="D34" s="6">
        <v>800</v>
      </c>
      <c r="E34" s="401">
        <f t="shared" si="8"/>
        <v>-0.27272727272727271</v>
      </c>
      <c r="F34" s="401">
        <f t="shared" si="9"/>
        <v>-0.20239282153539381</v>
      </c>
      <c r="G34"/>
      <c r="H34" s="11">
        <v>1824</v>
      </c>
      <c r="I34" s="11">
        <v>1963</v>
      </c>
      <c r="J34" s="6">
        <v>1272</v>
      </c>
      <c r="K34" s="401">
        <f t="shared" si="10"/>
        <v>-0.30263157894736842</v>
      </c>
      <c r="L34" s="401">
        <f t="shared" si="11"/>
        <v>-0.35201222618441164</v>
      </c>
      <c r="N34" t="s">
        <v>109</v>
      </c>
      <c r="O34" s="11">
        <v>1100</v>
      </c>
      <c r="P34" s="11">
        <v>1003</v>
      </c>
      <c r="Q34" s="6">
        <v>800</v>
      </c>
      <c r="R34" s="401">
        <f t="shared" si="12"/>
        <v>-0.27272727272727271</v>
      </c>
      <c r="S34" s="401">
        <f t="shared" si="13"/>
        <v>-0.20239282153539381</v>
      </c>
      <c r="T34"/>
      <c r="U34" s="11">
        <v>1824</v>
      </c>
      <c r="V34" s="11">
        <v>1963</v>
      </c>
      <c r="W34" s="6">
        <v>1272</v>
      </c>
      <c r="X34" s="401">
        <f t="shared" si="14"/>
        <v>-0.30263157894736842</v>
      </c>
      <c r="Y34" s="401">
        <f t="shared" si="15"/>
        <v>-0.35201222618441164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25181</v>
      </c>
      <c r="C36" s="396">
        <f>SUM(C23:C34)</f>
        <v>26629</v>
      </c>
      <c r="D36" s="396">
        <f>SUM(D23:D34)</f>
        <v>22802</v>
      </c>
      <c r="E36" s="401">
        <f>(+D36-B36)/B36</f>
        <v>-9.4475993804852859E-2</v>
      </c>
      <c r="F36" s="401">
        <f>(+D36-C36)/C36</f>
        <v>-0.14371549814112433</v>
      </c>
      <c r="H36" s="396">
        <f>SUM(H23:H34)</f>
        <v>21939</v>
      </c>
      <c r="I36" s="396">
        <f>SUM(I23:I34)</f>
        <v>23299</v>
      </c>
      <c r="J36" s="396">
        <f>SUM(J23:J34)</f>
        <v>19920</v>
      </c>
      <c r="K36" s="401">
        <f>(+J36-H36)/H36</f>
        <v>-9.2027895528510872E-2</v>
      </c>
      <c r="L36" s="401">
        <f>(+J36-I36)/I36</f>
        <v>-0.14502768359157045</v>
      </c>
      <c r="N36" s="396" t="s">
        <v>110</v>
      </c>
      <c r="O36" s="396">
        <f>SUM(O23:O34)</f>
        <v>25181</v>
      </c>
      <c r="P36" s="396">
        <f>SUM(P23:P34)</f>
        <v>26629</v>
      </c>
      <c r="Q36" s="396">
        <f>SUM(Q23:Q34)</f>
        <v>22802</v>
      </c>
      <c r="R36" s="401">
        <f>(+Q36-O36)/O36</f>
        <v>-9.4475993804852859E-2</v>
      </c>
      <c r="S36" s="401">
        <f>(+Q36-P36)/P36</f>
        <v>-0.14371549814112433</v>
      </c>
      <c r="U36" s="396">
        <f>SUM(U23:U34)</f>
        <v>21939</v>
      </c>
      <c r="V36" s="396">
        <f>SUM(V23:V34)</f>
        <v>23299</v>
      </c>
      <c r="W36" s="396">
        <f>SUM(W23:W34)</f>
        <v>19920</v>
      </c>
      <c r="X36" s="401">
        <f>(+W36-U36)/U36</f>
        <v>-9.2027895528510872E-2</v>
      </c>
      <c r="Y36" s="401">
        <f>(+W36-V36)/V36</f>
        <v>-0.14502768359157045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">
      <c r="A39" s="395"/>
      <c r="G39" s="399" t="s">
        <v>111</v>
      </c>
      <c r="N39" s="395"/>
      <c r="T39" s="399" t="s">
        <v>111</v>
      </c>
    </row>
    <row r="40" spans="1:29" ht="12.75" customHeight="1" x14ac:dyDescent="0.2">
      <c r="A40" s="395">
        <f ca="1">TODAY()</f>
        <v>44937</v>
      </c>
      <c r="G40" s="399" t="s">
        <v>3</v>
      </c>
      <c r="N40" s="395">
        <f ca="1">TODAY()</f>
        <v>44937</v>
      </c>
      <c r="T40" s="399" t="s">
        <v>3</v>
      </c>
    </row>
    <row r="41" spans="1:29" ht="12.75" customHeight="1" x14ac:dyDescent="0.2"/>
    <row r="42" spans="1:29" ht="12.75" customHeight="1" x14ac:dyDescent="0.2">
      <c r="B42" s="2" t="s">
        <v>4038</v>
      </c>
      <c r="C42" s="2" t="s">
        <v>4791</v>
      </c>
      <c r="D42" s="2" t="s">
        <v>5542</v>
      </c>
      <c r="E42" s="2" t="s">
        <v>5543</v>
      </c>
      <c r="F42" s="2" t="s">
        <v>5544</v>
      </c>
      <c r="H42" s="2" t="s">
        <v>4039</v>
      </c>
      <c r="I42" s="2" t="s">
        <v>4792</v>
      </c>
      <c r="J42" s="2" t="s">
        <v>5545</v>
      </c>
      <c r="K42" s="2" t="s">
        <v>5543</v>
      </c>
      <c r="L42" s="2" t="s">
        <v>5544</v>
      </c>
      <c r="O42" s="2" t="s">
        <v>4038</v>
      </c>
      <c r="P42" s="2" t="s">
        <v>4791</v>
      </c>
      <c r="Q42" s="2" t="s">
        <v>5542</v>
      </c>
      <c r="R42" s="2" t="s">
        <v>5543</v>
      </c>
      <c r="S42" s="2" t="s">
        <v>5544</v>
      </c>
      <c r="U42" s="2" t="s">
        <v>4039</v>
      </c>
      <c r="V42" s="2" t="s">
        <v>4792</v>
      </c>
      <c r="W42" s="2" t="s">
        <v>5545</v>
      </c>
      <c r="X42" s="2" t="s">
        <v>5543</v>
      </c>
      <c r="Y42" s="2" t="s">
        <v>5544</v>
      </c>
    </row>
    <row r="43" spans="1:29" ht="12.75" customHeight="1" x14ac:dyDescent="0.25">
      <c r="A43" s="396" t="s">
        <v>98</v>
      </c>
      <c r="B43" s="396">
        <v>941</v>
      </c>
      <c r="C43" s="396">
        <v>947</v>
      </c>
      <c r="D43" s="396">
        <v>1075</v>
      </c>
      <c r="E43" s="401">
        <f t="shared" ref="E43:E54" si="16">(+D43-B43)/B43</f>
        <v>0.14240170031880978</v>
      </c>
      <c r="F43" s="401">
        <f t="shared" ref="F43:F54" si="17">(+D43-C43)/C43</f>
        <v>0.13516367476240759</v>
      </c>
      <c r="H43" s="396">
        <v>630</v>
      </c>
      <c r="I43" s="396">
        <v>708</v>
      </c>
      <c r="J43" s="396">
        <v>742</v>
      </c>
      <c r="K43" s="401">
        <f t="shared" ref="K43:K54" si="18">(+J43-H43)/H43</f>
        <v>0.17777777777777778</v>
      </c>
      <c r="L43" s="401">
        <f t="shared" ref="L43:L54" si="19">(+J43-I43)/I43</f>
        <v>4.8022598870056499E-2</v>
      </c>
      <c r="N43" s="396" t="s">
        <v>98</v>
      </c>
      <c r="O43" s="396">
        <v>941</v>
      </c>
      <c r="P43" s="396">
        <v>947</v>
      </c>
      <c r="Q43" s="396">
        <v>1075</v>
      </c>
      <c r="R43" s="401">
        <f t="shared" ref="R43:R54" si="20">(+Q43-O43)/O43</f>
        <v>0.14240170031880978</v>
      </c>
      <c r="S43" s="401">
        <f t="shared" ref="S43:S54" si="21">(+Q43-P43)/P43</f>
        <v>0.13516367476240759</v>
      </c>
      <c r="U43" s="396">
        <v>630</v>
      </c>
      <c r="V43" s="396">
        <v>708</v>
      </c>
      <c r="W43" s="396">
        <v>742</v>
      </c>
      <c r="X43" s="401">
        <f t="shared" ref="X43:X54" si="22">(+W43-U43)/U43</f>
        <v>0.17777777777777778</v>
      </c>
      <c r="Y43" s="401">
        <f t="shared" ref="Y43:Y54" si="23">(+W43-V43)/V43</f>
        <v>4.8022598870056499E-2</v>
      </c>
      <c r="Z43" s="535" t="s">
        <v>6278</v>
      </c>
    </row>
    <row r="44" spans="1:29" ht="12.75" customHeight="1" x14ac:dyDescent="0.2">
      <c r="A44" s="396" t="s">
        <v>99</v>
      </c>
      <c r="B44" s="396">
        <v>1082</v>
      </c>
      <c r="C44" s="396">
        <v>812</v>
      </c>
      <c r="D44" s="396">
        <v>934</v>
      </c>
      <c r="E44" s="401">
        <f t="shared" si="16"/>
        <v>-0.1367837338262477</v>
      </c>
      <c r="F44" s="401">
        <f t="shared" si="17"/>
        <v>0.15024630541871922</v>
      </c>
      <c r="H44" s="396">
        <v>641</v>
      </c>
      <c r="I44" s="396">
        <v>700</v>
      </c>
      <c r="J44" s="396">
        <v>730</v>
      </c>
      <c r="K44" s="401">
        <f t="shared" si="18"/>
        <v>0.13884555382215288</v>
      </c>
      <c r="L44" s="401">
        <f t="shared" si="19"/>
        <v>4.2857142857142858E-2</v>
      </c>
      <c r="N44" s="396" t="s">
        <v>99</v>
      </c>
      <c r="O44" s="396">
        <v>1082</v>
      </c>
      <c r="P44" s="396">
        <v>812</v>
      </c>
      <c r="Q44" s="396">
        <v>934</v>
      </c>
      <c r="R44" s="401">
        <f t="shared" si="20"/>
        <v>-0.1367837338262477</v>
      </c>
      <c r="S44" s="401">
        <f t="shared" si="21"/>
        <v>0.15024630541871922</v>
      </c>
      <c r="U44" s="396">
        <v>641</v>
      </c>
      <c r="V44" s="396">
        <v>700</v>
      </c>
      <c r="W44" s="396">
        <v>730</v>
      </c>
      <c r="X44" s="401">
        <f t="shared" si="22"/>
        <v>0.13884555382215288</v>
      </c>
      <c r="Y44" s="401">
        <f t="shared" si="23"/>
        <v>4.2857142857142858E-2</v>
      </c>
      <c r="Z44" s="517" t="s">
        <v>6273</v>
      </c>
      <c r="AA44" s="518">
        <v>2021</v>
      </c>
      <c r="AB44" s="518">
        <v>2022</v>
      </c>
      <c r="AC44" s="519" t="s">
        <v>6274</v>
      </c>
    </row>
    <row r="45" spans="1:29" ht="12.75" customHeight="1" x14ac:dyDescent="0.2">
      <c r="A45" s="396" t="s">
        <v>100</v>
      </c>
      <c r="B45" s="396">
        <v>1182</v>
      </c>
      <c r="C45" s="396">
        <v>1307</v>
      </c>
      <c r="D45" s="396">
        <v>1155</v>
      </c>
      <c r="E45" s="401">
        <f t="shared" si="16"/>
        <v>-2.2842639593908629E-2</v>
      </c>
      <c r="F45" s="401">
        <f t="shared" si="17"/>
        <v>-0.11629686304514154</v>
      </c>
      <c r="H45" s="396">
        <v>900</v>
      </c>
      <c r="I45" s="396">
        <v>959</v>
      </c>
      <c r="J45" s="396">
        <v>1036</v>
      </c>
      <c r="K45" s="401">
        <f t="shared" si="18"/>
        <v>0.15111111111111111</v>
      </c>
      <c r="L45" s="401">
        <f t="shared" si="19"/>
        <v>8.0291970802919707E-2</v>
      </c>
      <c r="N45" s="396" t="s">
        <v>100</v>
      </c>
      <c r="O45" s="396">
        <v>1182</v>
      </c>
      <c r="P45" s="396">
        <v>1307</v>
      </c>
      <c r="Q45" s="396">
        <v>1155</v>
      </c>
      <c r="R45" s="401">
        <f t="shared" si="20"/>
        <v>-2.2842639593908629E-2</v>
      </c>
      <c r="S45" s="401">
        <f t="shared" si="21"/>
        <v>-0.11629686304514154</v>
      </c>
      <c r="U45" s="396">
        <v>900</v>
      </c>
      <c r="V45" s="396">
        <v>959</v>
      </c>
      <c r="W45" s="396">
        <v>1036</v>
      </c>
      <c r="X45" s="401">
        <f t="shared" si="22"/>
        <v>0.15111111111111111</v>
      </c>
      <c r="Y45" s="401">
        <f t="shared" si="23"/>
        <v>8.0291970802919707E-2</v>
      </c>
      <c r="Z45" s="520" t="s">
        <v>10</v>
      </c>
      <c r="AA45" s="6">
        <f>I54</f>
        <v>1178</v>
      </c>
      <c r="AB45" s="6">
        <f>J54</f>
        <v>746</v>
      </c>
      <c r="AC45" s="521">
        <f>(AB45-AA45)/AA45</f>
        <v>-0.36672325976230902</v>
      </c>
    </row>
    <row r="46" spans="1:29" ht="12.75" customHeight="1" x14ac:dyDescent="0.2">
      <c r="A46" s="396" t="s">
        <v>101</v>
      </c>
      <c r="B46" s="11">
        <v>924</v>
      </c>
      <c r="C46" s="11">
        <v>1464</v>
      </c>
      <c r="D46" s="11">
        <v>1287</v>
      </c>
      <c r="E46" s="401">
        <f t="shared" si="16"/>
        <v>0.39285714285714285</v>
      </c>
      <c r="F46" s="401">
        <f t="shared" si="17"/>
        <v>-0.12090163934426229</v>
      </c>
      <c r="H46" s="11">
        <v>882</v>
      </c>
      <c r="I46" s="11">
        <v>1067</v>
      </c>
      <c r="J46" s="11">
        <v>1037</v>
      </c>
      <c r="K46" s="401">
        <f t="shared" si="18"/>
        <v>0.17573696145124718</v>
      </c>
      <c r="L46" s="401">
        <f t="shared" si="19"/>
        <v>-2.8116213683223992E-2</v>
      </c>
      <c r="N46" s="396" t="s">
        <v>101</v>
      </c>
      <c r="O46" s="11">
        <v>924</v>
      </c>
      <c r="P46" s="11">
        <v>1464</v>
      </c>
      <c r="Q46" s="11">
        <v>1287</v>
      </c>
      <c r="R46" s="401">
        <f t="shared" si="20"/>
        <v>0.39285714285714285</v>
      </c>
      <c r="S46" s="401">
        <f t="shared" si="21"/>
        <v>-0.12090163934426229</v>
      </c>
      <c r="U46" s="11">
        <v>882</v>
      </c>
      <c r="V46" s="11">
        <v>1067</v>
      </c>
      <c r="W46" s="11">
        <v>1037</v>
      </c>
      <c r="X46" s="401">
        <f t="shared" si="22"/>
        <v>0.17573696145124718</v>
      </c>
      <c r="Y46" s="401">
        <f t="shared" si="23"/>
        <v>-2.8116213683223992E-2</v>
      </c>
      <c r="Z46" s="522" t="s">
        <v>16</v>
      </c>
      <c r="AA46" s="6">
        <f>I73</f>
        <v>510</v>
      </c>
      <c r="AB46" s="6">
        <f>J73</f>
        <v>342</v>
      </c>
      <c r="AC46" s="521">
        <f t="shared" ref="AC46:AC49" si="24">(AB46-AA46)/AA46</f>
        <v>-0.32941176470588235</v>
      </c>
    </row>
    <row r="47" spans="1:29" ht="12.75" customHeight="1" x14ac:dyDescent="0.2">
      <c r="A47" s="396" t="s">
        <v>102</v>
      </c>
      <c r="B47" s="11">
        <v>1288</v>
      </c>
      <c r="C47" s="11">
        <v>1586</v>
      </c>
      <c r="D47" s="11">
        <v>1462</v>
      </c>
      <c r="E47" s="401">
        <f t="shared" si="16"/>
        <v>0.13509316770186336</v>
      </c>
      <c r="F47" s="401">
        <f t="shared" si="17"/>
        <v>-7.8184110970996215E-2</v>
      </c>
      <c r="H47" s="11">
        <v>826</v>
      </c>
      <c r="I47" s="11">
        <v>1214</v>
      </c>
      <c r="J47" s="11">
        <v>1171</v>
      </c>
      <c r="K47" s="401">
        <f t="shared" si="18"/>
        <v>0.41767554479418884</v>
      </c>
      <c r="L47" s="401">
        <f t="shared" si="19"/>
        <v>-3.5420098846787477E-2</v>
      </c>
      <c r="N47" s="396" t="s">
        <v>102</v>
      </c>
      <c r="O47" s="11">
        <v>1288</v>
      </c>
      <c r="P47" s="11">
        <v>1586</v>
      </c>
      <c r="Q47" s="11">
        <v>1462</v>
      </c>
      <c r="R47" s="401">
        <f t="shared" si="20"/>
        <v>0.13509316770186336</v>
      </c>
      <c r="S47" s="401">
        <f t="shared" si="21"/>
        <v>-7.8184110970996215E-2</v>
      </c>
      <c r="U47" s="11">
        <v>826</v>
      </c>
      <c r="V47" s="11">
        <v>1214</v>
      </c>
      <c r="W47" s="11">
        <v>1171</v>
      </c>
      <c r="X47" s="401">
        <f t="shared" si="22"/>
        <v>0.41767554479418884</v>
      </c>
      <c r="Y47" s="401">
        <f t="shared" si="23"/>
        <v>-3.5420098846787477E-2</v>
      </c>
      <c r="Z47" s="520" t="s">
        <v>11</v>
      </c>
      <c r="AA47" s="6">
        <f>I92</f>
        <v>115</v>
      </c>
      <c r="AB47" s="6">
        <f>J92</f>
        <v>78</v>
      </c>
      <c r="AC47" s="521">
        <f t="shared" si="24"/>
        <v>-0.32173913043478258</v>
      </c>
    </row>
    <row r="48" spans="1:29" ht="12.75" customHeight="1" thickBot="1" x14ac:dyDescent="0.25">
      <c r="A48" s="396" t="s">
        <v>103</v>
      </c>
      <c r="B48" s="11">
        <v>1370</v>
      </c>
      <c r="C48" s="11">
        <v>2192</v>
      </c>
      <c r="D48" s="11">
        <v>1570</v>
      </c>
      <c r="E48" s="401">
        <f t="shared" si="16"/>
        <v>0.145985401459854</v>
      </c>
      <c r="F48" s="401">
        <f t="shared" si="17"/>
        <v>-0.28375912408759124</v>
      </c>
      <c r="H48" s="11">
        <v>1033</v>
      </c>
      <c r="I48" s="11">
        <v>1375</v>
      </c>
      <c r="J48" s="11">
        <v>1251</v>
      </c>
      <c r="K48" s="401">
        <f t="shared" si="18"/>
        <v>0.21103581800580831</v>
      </c>
      <c r="L48" s="401">
        <f t="shared" si="19"/>
        <v>-9.0181818181818182E-2</v>
      </c>
      <c r="N48" s="396" t="s">
        <v>103</v>
      </c>
      <c r="O48" s="11">
        <v>1370</v>
      </c>
      <c r="P48" s="11">
        <v>2192</v>
      </c>
      <c r="Q48" s="11">
        <v>1570</v>
      </c>
      <c r="R48" s="401">
        <f t="shared" si="20"/>
        <v>0.145985401459854</v>
      </c>
      <c r="S48" s="401">
        <f t="shared" si="21"/>
        <v>-0.28375912408759124</v>
      </c>
      <c r="U48" s="11">
        <v>1033</v>
      </c>
      <c r="V48" s="11">
        <v>1375</v>
      </c>
      <c r="W48" s="11">
        <v>1251</v>
      </c>
      <c r="X48" s="401">
        <f t="shared" si="22"/>
        <v>0.21103581800580831</v>
      </c>
      <c r="Y48" s="401">
        <f t="shared" si="23"/>
        <v>-9.0181818181818182E-2</v>
      </c>
      <c r="Z48" s="523" t="s">
        <v>15</v>
      </c>
      <c r="AA48" s="43">
        <f>I111</f>
        <v>160</v>
      </c>
      <c r="AB48" s="43">
        <f>J111</f>
        <v>106</v>
      </c>
      <c r="AC48" s="521">
        <f t="shared" si="24"/>
        <v>-0.33750000000000002</v>
      </c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481">
        <f t="shared" si="16"/>
        <v>-7.7436582109479304E-2</v>
      </c>
      <c r="F49" s="481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481">
        <f t="shared" si="18"/>
        <v>-7.4857607811228646E-2</v>
      </c>
      <c r="L49" s="481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481">
        <f t="shared" si="20"/>
        <v>-7.7436582109479304E-2</v>
      </c>
      <c r="S49" s="481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481">
        <f t="shared" si="22"/>
        <v>-7.4857607811228646E-2</v>
      </c>
      <c r="Y49" s="481">
        <f t="shared" si="23"/>
        <v>-0.19074733096085408</v>
      </c>
      <c r="Z49" s="520" t="s">
        <v>6275</v>
      </c>
      <c r="AA49" s="524">
        <f>SUM(AA45:AA48)</f>
        <v>1963</v>
      </c>
      <c r="AB49" s="524">
        <f>SUM(AB45:AB48)</f>
        <v>1272</v>
      </c>
      <c r="AC49" s="521">
        <f t="shared" si="24"/>
        <v>-0.35201222618441164</v>
      </c>
    </row>
    <row r="50" spans="1:29" ht="12.75" customHeight="1" x14ac:dyDescent="0.2">
      <c r="A50" s="396" t="s">
        <v>105</v>
      </c>
      <c r="B50" s="11">
        <v>1620</v>
      </c>
      <c r="C50" s="11">
        <v>1572</v>
      </c>
      <c r="D50" s="11">
        <v>1184</v>
      </c>
      <c r="E50" s="401">
        <f t="shared" si="16"/>
        <v>-0.26913580246913582</v>
      </c>
      <c r="F50" s="401">
        <f t="shared" si="17"/>
        <v>-0.24681933842239187</v>
      </c>
      <c r="H50" s="11">
        <v>1191</v>
      </c>
      <c r="I50" s="11">
        <v>1333</v>
      </c>
      <c r="J50" s="11">
        <v>1159</v>
      </c>
      <c r="K50" s="401">
        <f t="shared" si="18"/>
        <v>-2.686817800167926E-2</v>
      </c>
      <c r="L50" s="401">
        <f t="shared" si="19"/>
        <v>-0.13053263315828958</v>
      </c>
      <c r="N50" s="396" t="s">
        <v>105</v>
      </c>
      <c r="O50" s="11">
        <v>1620</v>
      </c>
      <c r="P50" s="11">
        <v>1572</v>
      </c>
      <c r="Q50" s="11">
        <v>1184</v>
      </c>
      <c r="R50" s="401">
        <f t="shared" si="20"/>
        <v>-0.26913580246913582</v>
      </c>
      <c r="S50" s="401">
        <f t="shared" si="21"/>
        <v>-0.24681933842239187</v>
      </c>
      <c r="U50" s="11">
        <v>1191</v>
      </c>
      <c r="V50" s="11">
        <v>1333</v>
      </c>
      <c r="W50" s="11">
        <v>1159</v>
      </c>
      <c r="X50" s="401">
        <f t="shared" si="22"/>
        <v>-2.686817800167926E-2</v>
      </c>
      <c r="Y50" s="401">
        <f t="shared" si="23"/>
        <v>-0.13053263315828958</v>
      </c>
      <c r="Z50" s="525"/>
      <c r="AA50" s="526"/>
      <c r="AB50" s="526"/>
      <c r="AC50" s="526"/>
    </row>
    <row r="51" spans="1:29" ht="12.75" customHeight="1" x14ac:dyDescent="0.2">
      <c r="A51" s="396" t="s">
        <v>106</v>
      </c>
      <c r="B51" s="11">
        <v>1524</v>
      </c>
      <c r="C51" s="11">
        <v>1466</v>
      </c>
      <c r="D51" s="11">
        <v>1130</v>
      </c>
      <c r="E51" s="401">
        <f t="shared" si="16"/>
        <v>-0.25853018372703412</v>
      </c>
      <c r="F51" s="401">
        <f t="shared" si="17"/>
        <v>-0.22919508867667121</v>
      </c>
      <c r="H51" s="11">
        <v>1283</v>
      </c>
      <c r="I51" s="11">
        <v>1219</v>
      </c>
      <c r="J51" s="11">
        <v>1004</v>
      </c>
      <c r="K51" s="401">
        <f t="shared" si="18"/>
        <v>-0.21745908028059235</v>
      </c>
      <c r="L51" s="401">
        <f t="shared" si="19"/>
        <v>-0.1763740771123872</v>
      </c>
      <c r="N51" s="396" t="s">
        <v>106</v>
      </c>
      <c r="O51" s="11">
        <v>1524</v>
      </c>
      <c r="P51" s="11">
        <v>1466</v>
      </c>
      <c r="Q51" s="11">
        <v>1130</v>
      </c>
      <c r="R51" s="401">
        <f t="shared" si="20"/>
        <v>-0.25853018372703412</v>
      </c>
      <c r="S51" s="401">
        <f t="shared" si="21"/>
        <v>-0.22919508867667121</v>
      </c>
      <c r="U51" s="11">
        <v>1283</v>
      </c>
      <c r="V51" s="11">
        <v>1219</v>
      </c>
      <c r="W51" s="11">
        <v>1004</v>
      </c>
      <c r="X51" s="401">
        <f t="shared" si="22"/>
        <v>-0.21745908028059235</v>
      </c>
      <c r="Y51" s="401">
        <f t="shared" si="23"/>
        <v>-0.1763740771123872</v>
      </c>
      <c r="Z51" s="520" t="s">
        <v>12</v>
      </c>
      <c r="AA51" s="6">
        <f>I130</f>
        <v>309</v>
      </c>
      <c r="AB51" s="6">
        <f>J130</f>
        <v>184</v>
      </c>
      <c r="AC51" s="521">
        <f t="shared" ref="AC51:AC53" si="25">(AB51-AA51)/AA51</f>
        <v>-0.4045307443365696</v>
      </c>
    </row>
    <row r="52" spans="1:29" ht="12.75" customHeight="1" x14ac:dyDescent="0.2">
      <c r="A52" s="396" t="s">
        <v>107</v>
      </c>
      <c r="B52" s="11">
        <v>1383</v>
      </c>
      <c r="C52" s="11">
        <v>1354</v>
      </c>
      <c r="D52" s="11">
        <v>1038</v>
      </c>
      <c r="E52" s="401">
        <f t="shared" si="16"/>
        <v>-0.24945770065075923</v>
      </c>
      <c r="F52" s="401">
        <f t="shared" si="17"/>
        <v>-0.23338257016248154</v>
      </c>
      <c r="H52" s="11">
        <v>1278</v>
      </c>
      <c r="I52" s="11">
        <v>1198</v>
      </c>
      <c r="J52" s="11">
        <v>853</v>
      </c>
      <c r="K52" s="401">
        <f t="shared" si="18"/>
        <v>-0.33255086071987483</v>
      </c>
      <c r="L52" s="401">
        <f t="shared" si="19"/>
        <v>-0.28797996661101838</v>
      </c>
      <c r="N52" s="396" t="s">
        <v>107</v>
      </c>
      <c r="O52" s="11">
        <v>1383</v>
      </c>
      <c r="P52" s="11">
        <v>1354</v>
      </c>
      <c r="Q52" s="11">
        <v>1038</v>
      </c>
      <c r="R52" s="401">
        <f t="shared" si="20"/>
        <v>-0.24945770065075923</v>
      </c>
      <c r="S52" s="401">
        <f t="shared" si="21"/>
        <v>-0.23338257016248154</v>
      </c>
      <c r="U52" s="11">
        <v>1278</v>
      </c>
      <c r="V52" s="11">
        <v>1198</v>
      </c>
      <c r="W52" s="11">
        <v>853</v>
      </c>
      <c r="X52" s="401">
        <f t="shared" si="22"/>
        <v>-0.33255086071987483</v>
      </c>
      <c r="Y52" s="401">
        <f t="shared" si="23"/>
        <v>-0.28797996661101838</v>
      </c>
      <c r="Z52" s="522" t="s">
        <v>8</v>
      </c>
      <c r="AA52" s="6">
        <f>I149</f>
        <v>222</v>
      </c>
      <c r="AB52" s="6">
        <f>J149</f>
        <v>137</v>
      </c>
      <c r="AC52" s="521">
        <f t="shared" si="25"/>
        <v>-0.38288288288288286</v>
      </c>
    </row>
    <row r="53" spans="1:29" ht="12.75" customHeight="1" thickBot="1" x14ac:dyDescent="0.25">
      <c r="A53" s="396" t="s">
        <v>108</v>
      </c>
      <c r="B53" s="11">
        <v>896</v>
      </c>
      <c r="C53" s="11">
        <v>1044</v>
      </c>
      <c r="D53" s="11">
        <v>766</v>
      </c>
      <c r="E53" s="401">
        <f t="shared" si="16"/>
        <v>-0.14508928571428573</v>
      </c>
      <c r="F53" s="401">
        <f t="shared" si="17"/>
        <v>-0.26628352490421459</v>
      </c>
      <c r="H53" s="11">
        <v>1059</v>
      </c>
      <c r="I53" s="11">
        <v>1087</v>
      </c>
      <c r="J53" s="11">
        <v>777</v>
      </c>
      <c r="K53" s="401">
        <f t="shared" si="18"/>
        <v>-0.26628895184135976</v>
      </c>
      <c r="L53" s="401">
        <f t="shared" si="19"/>
        <v>-0.28518859245630174</v>
      </c>
      <c r="N53" s="396" t="s">
        <v>108</v>
      </c>
      <c r="O53" s="11">
        <v>896</v>
      </c>
      <c r="P53" s="11">
        <v>1044</v>
      </c>
      <c r="Q53" s="11">
        <v>766</v>
      </c>
      <c r="R53" s="401">
        <f t="shared" si="20"/>
        <v>-0.14508928571428573</v>
      </c>
      <c r="S53" s="401">
        <f t="shared" si="21"/>
        <v>-0.26628352490421459</v>
      </c>
      <c r="U53" s="11">
        <v>1059</v>
      </c>
      <c r="V53" s="11">
        <v>1087</v>
      </c>
      <c r="W53" s="11">
        <v>777</v>
      </c>
      <c r="X53" s="401">
        <f t="shared" si="22"/>
        <v>-0.26628895184135976</v>
      </c>
      <c r="Y53" s="401">
        <f t="shared" si="23"/>
        <v>-0.28518859245630174</v>
      </c>
      <c r="Z53" s="527" t="s">
        <v>14</v>
      </c>
      <c r="AA53" s="43">
        <f>I170</f>
        <v>165</v>
      </c>
      <c r="AB53" s="43">
        <f>J170</f>
        <v>103</v>
      </c>
      <c r="AC53" s="521">
        <f t="shared" si="25"/>
        <v>-0.37575757575757573</v>
      </c>
    </row>
    <row r="54" spans="1:29" ht="12.75" customHeight="1" x14ac:dyDescent="0.2">
      <c r="A54" t="s">
        <v>109</v>
      </c>
      <c r="B54" s="11">
        <v>692</v>
      </c>
      <c r="C54" s="11">
        <v>660</v>
      </c>
      <c r="D54" s="6">
        <v>486</v>
      </c>
      <c r="E54" s="401">
        <f t="shared" si="16"/>
        <v>-0.29768786127167629</v>
      </c>
      <c r="F54" s="401">
        <f t="shared" si="17"/>
        <v>-0.26363636363636361</v>
      </c>
      <c r="G54"/>
      <c r="H54" s="11">
        <v>1067</v>
      </c>
      <c r="I54" s="11">
        <v>1178</v>
      </c>
      <c r="J54" s="6">
        <v>746</v>
      </c>
      <c r="K54" s="385">
        <f t="shared" si="18"/>
        <v>-0.30084348641049674</v>
      </c>
      <c r="L54" s="385">
        <f t="shared" si="19"/>
        <v>-0.36672325976230902</v>
      </c>
      <c r="N54" t="s">
        <v>109</v>
      </c>
      <c r="O54" s="11">
        <v>692</v>
      </c>
      <c r="P54" s="11">
        <v>660</v>
      </c>
      <c r="Q54" s="6">
        <v>486</v>
      </c>
      <c r="R54" s="401">
        <f t="shared" si="20"/>
        <v>-0.29768786127167629</v>
      </c>
      <c r="S54" s="401">
        <f t="shared" si="21"/>
        <v>-0.26363636363636361</v>
      </c>
      <c r="T54"/>
      <c r="U54" s="11">
        <v>1067</v>
      </c>
      <c r="V54" s="11">
        <v>1178</v>
      </c>
      <c r="W54" s="6">
        <v>746</v>
      </c>
      <c r="X54" s="385">
        <f t="shared" si="22"/>
        <v>-0.30084348641049674</v>
      </c>
      <c r="Y54" s="385">
        <f t="shared" si="23"/>
        <v>-0.36672325976230902</v>
      </c>
      <c r="Z54" s="522" t="s">
        <v>6276</v>
      </c>
      <c r="AA54" s="528">
        <f>SUM(AA51:AA53)+AA49</f>
        <v>2659</v>
      </c>
      <c r="AB54" s="528">
        <f>SUM(AB51:AB53)+AB49</f>
        <v>1696</v>
      </c>
      <c r="AC54" s="521">
        <f>(AB54-AA54)/AA54</f>
        <v>-0.36216622790522751</v>
      </c>
    </row>
    <row r="55" spans="1:29" ht="12.75" customHeight="1" x14ac:dyDescent="0.2">
      <c r="Z55" s="529"/>
      <c r="AA55" s="530"/>
      <c r="AB55" s="530"/>
      <c r="AC55" s="530"/>
    </row>
    <row r="56" spans="1:29" ht="12.75" customHeight="1" thickBot="1" x14ac:dyDescent="0.25">
      <c r="A56" s="396" t="s">
        <v>110</v>
      </c>
      <c r="B56" s="396">
        <f>SUM(B43:B54)</f>
        <v>14400</v>
      </c>
      <c r="C56" s="396">
        <f>SUM(C43:C54)</f>
        <v>16177</v>
      </c>
      <c r="D56" s="396">
        <f>SUM(D43:D54)</f>
        <v>13469</v>
      </c>
      <c r="E56" s="401">
        <f>(+D56-B56)/B56</f>
        <v>-6.4652777777777781E-2</v>
      </c>
      <c r="F56" s="401">
        <f>(+D56-C56)/C56</f>
        <v>-0.16739815787846943</v>
      </c>
      <c r="H56" s="396">
        <f>SUM(H43:H54)</f>
        <v>12019</v>
      </c>
      <c r="I56" s="396">
        <f>SUM(I43:I54)</f>
        <v>13443</v>
      </c>
      <c r="J56" s="396">
        <f>SUM(J43:J54)</f>
        <v>11643</v>
      </c>
      <c r="K56" s="401">
        <f>(+J56-H56)/H56</f>
        <v>-3.128380064897246E-2</v>
      </c>
      <c r="L56" s="401">
        <f>(+J56-I56)/I56</f>
        <v>-0.13389868332961394</v>
      </c>
      <c r="N56" s="396" t="s">
        <v>110</v>
      </c>
      <c r="O56" s="396">
        <f>SUM(O43:O54)</f>
        <v>14400</v>
      </c>
      <c r="P56" s="396">
        <f>SUM(P43:P54)</f>
        <v>16177</v>
      </c>
      <c r="Q56" s="396">
        <f>SUM(Q43:Q54)</f>
        <v>13469</v>
      </c>
      <c r="R56" s="401">
        <f>(+Q56-O56)/O56</f>
        <v>-6.4652777777777781E-2</v>
      </c>
      <c r="S56" s="401">
        <f>(+Q56-P56)/P56</f>
        <v>-0.16739815787846943</v>
      </c>
      <c r="U56" s="396">
        <f>SUM(U43:U54)</f>
        <v>12019</v>
      </c>
      <c r="V56" s="396">
        <f>SUM(V43:V54)</f>
        <v>13443</v>
      </c>
      <c r="W56" s="396">
        <f>SUM(W43:W54)</f>
        <v>11643</v>
      </c>
      <c r="X56" s="401">
        <f>(+W56-U56)/U56</f>
        <v>-3.128380064897246E-2</v>
      </c>
      <c r="Y56" s="401">
        <f>(+W56-V56)/V56</f>
        <v>-0.13389868332961394</v>
      </c>
      <c r="Z56" s="531" t="s">
        <v>6277</v>
      </c>
      <c r="AA56" s="532"/>
      <c r="AB56" s="532"/>
      <c r="AC56" s="532"/>
    </row>
    <row r="57" spans="1:29" ht="12.75" customHeight="1" thickBot="1" x14ac:dyDescent="0.25">
      <c r="Z57" s="533" t="s">
        <v>6273</v>
      </c>
      <c r="AA57" s="518">
        <v>2021</v>
      </c>
      <c r="AB57" s="518">
        <v>2022</v>
      </c>
      <c r="AC57" s="519" t="s">
        <v>6274</v>
      </c>
    </row>
    <row r="58" spans="1:29" ht="12.75" customHeight="1" x14ac:dyDescent="0.2">
      <c r="G58" s="399" t="s">
        <v>112</v>
      </c>
      <c r="T58" s="399" t="s">
        <v>112</v>
      </c>
      <c r="Z58" s="534" t="s">
        <v>10</v>
      </c>
      <c r="AA58" s="6">
        <f>C54</f>
        <v>660</v>
      </c>
      <c r="AB58" s="6">
        <f>D54</f>
        <v>486</v>
      </c>
      <c r="AC58" s="521">
        <f t="shared" ref="AC58:AC62" si="26">(AB58-AA58)/AA58</f>
        <v>-0.26363636363636361</v>
      </c>
    </row>
    <row r="59" spans="1:29" ht="12.75" customHeight="1" x14ac:dyDescent="0.2">
      <c r="G59" s="399" t="s">
        <v>3</v>
      </c>
      <c r="T59" s="399" t="s">
        <v>3</v>
      </c>
      <c r="Z59" s="522" t="s">
        <v>16</v>
      </c>
      <c r="AA59" s="6">
        <f>C73</f>
        <v>202</v>
      </c>
      <c r="AB59" s="6">
        <f>D73</f>
        <v>201</v>
      </c>
      <c r="AC59" s="521">
        <f t="shared" si="26"/>
        <v>-4.9504950495049506E-3</v>
      </c>
    </row>
    <row r="60" spans="1:29" ht="12.75" customHeight="1" x14ac:dyDescent="0.2">
      <c r="G60" s="399"/>
      <c r="T60" s="399"/>
      <c r="Z60" s="520" t="s">
        <v>11</v>
      </c>
      <c r="AA60" s="6">
        <f>C92</f>
        <v>58</v>
      </c>
      <c r="AB60" s="6">
        <f>D92</f>
        <v>46</v>
      </c>
      <c r="AC60" s="521">
        <f t="shared" si="26"/>
        <v>-0.20689655172413793</v>
      </c>
    </row>
    <row r="61" spans="1:29" ht="12.75" customHeight="1" thickBot="1" x14ac:dyDescent="0.25">
      <c r="B61" s="2" t="s">
        <v>4038</v>
      </c>
      <c r="C61" s="2" t="s">
        <v>4791</v>
      </c>
      <c r="D61" s="2" t="s">
        <v>5542</v>
      </c>
      <c r="E61" s="2" t="s">
        <v>5543</v>
      </c>
      <c r="F61" s="2" t="s">
        <v>5544</v>
      </c>
      <c r="H61" s="2" t="s">
        <v>4039</v>
      </c>
      <c r="I61" s="2" t="s">
        <v>4792</v>
      </c>
      <c r="J61" s="2" t="s">
        <v>5545</v>
      </c>
      <c r="K61" s="2" t="s">
        <v>5543</v>
      </c>
      <c r="L61" s="2" t="s">
        <v>5544</v>
      </c>
      <c r="O61" s="2" t="s">
        <v>4038</v>
      </c>
      <c r="P61" s="2" t="s">
        <v>4791</v>
      </c>
      <c r="Q61" s="2" t="s">
        <v>5542</v>
      </c>
      <c r="R61" s="2" t="s">
        <v>5543</v>
      </c>
      <c r="S61" s="2" t="s">
        <v>5544</v>
      </c>
      <c r="U61" s="2" t="s">
        <v>4039</v>
      </c>
      <c r="V61" s="2" t="s">
        <v>4792</v>
      </c>
      <c r="W61" s="2" t="s">
        <v>5545</v>
      </c>
      <c r="X61" s="2" t="s">
        <v>5543</v>
      </c>
      <c r="Y61" s="2" t="s">
        <v>5544</v>
      </c>
      <c r="Z61" s="523" t="s">
        <v>15</v>
      </c>
      <c r="AA61" s="43">
        <f>C111</f>
        <v>83</v>
      </c>
      <c r="AB61" s="43">
        <f>D111</f>
        <v>67</v>
      </c>
      <c r="AC61" s="521">
        <f>(AB61-AA61)/AA61</f>
        <v>-0.19277108433734941</v>
      </c>
    </row>
    <row r="62" spans="1:29" ht="12.75" customHeight="1" x14ac:dyDescent="0.2">
      <c r="A62" s="396" t="s">
        <v>98</v>
      </c>
      <c r="B62" s="396">
        <v>472</v>
      </c>
      <c r="C62" s="396">
        <v>306</v>
      </c>
      <c r="D62" s="396">
        <v>315</v>
      </c>
      <c r="E62" s="401">
        <f t="shared" ref="E62:E73" si="27">(+D62-B62)/B62</f>
        <v>-0.3326271186440678</v>
      </c>
      <c r="F62" s="401">
        <f t="shared" ref="F62:F73" si="28">(+D62-C62)/C62</f>
        <v>2.9411764705882353E-2</v>
      </c>
      <c r="H62" s="396">
        <v>293</v>
      </c>
      <c r="I62" s="396">
        <v>301</v>
      </c>
      <c r="J62" s="396">
        <v>252</v>
      </c>
      <c r="K62" s="401">
        <f t="shared" ref="K62:K73" si="29">(+J62-H62)/H62</f>
        <v>-0.13993174061433447</v>
      </c>
      <c r="L62" s="401">
        <f t="shared" ref="L62:L73" si="30">(+J62-I62)/I62</f>
        <v>-0.16279069767441862</v>
      </c>
      <c r="N62" s="396" t="s">
        <v>98</v>
      </c>
      <c r="O62" s="396">
        <v>472</v>
      </c>
      <c r="P62" s="396">
        <v>306</v>
      </c>
      <c r="Q62" s="396">
        <v>315</v>
      </c>
      <c r="R62" s="401">
        <f t="shared" ref="R62:R73" si="31">(+Q62-O62)/O62</f>
        <v>-0.3326271186440678</v>
      </c>
      <c r="S62" s="401">
        <f t="shared" ref="S62:S73" si="32">(+Q62-P62)/P62</f>
        <v>2.9411764705882353E-2</v>
      </c>
      <c r="U62" s="396">
        <v>293</v>
      </c>
      <c r="V62" s="396">
        <v>301</v>
      </c>
      <c r="W62" s="396">
        <v>252</v>
      </c>
      <c r="X62" s="401">
        <f t="shared" ref="X62:X73" si="33">(+W62-U62)/U62</f>
        <v>-0.13993174061433447</v>
      </c>
      <c r="Y62" s="401">
        <f t="shared" ref="Y62:Y73" si="34">(+W62-V62)/V62</f>
        <v>-0.16279069767441862</v>
      </c>
      <c r="Z62" s="520" t="s">
        <v>6275</v>
      </c>
      <c r="AA62" s="524">
        <f>SUM(AA58:AA61)</f>
        <v>1003</v>
      </c>
      <c r="AB62" s="524">
        <f>SUM(AB58:AB61)</f>
        <v>800</v>
      </c>
      <c r="AC62" s="521">
        <f t="shared" si="26"/>
        <v>-0.20239282153539381</v>
      </c>
    </row>
    <row r="63" spans="1:29" ht="12.75" customHeight="1" x14ac:dyDescent="0.2">
      <c r="A63" s="396" t="s">
        <v>99</v>
      </c>
      <c r="B63" s="396">
        <v>508</v>
      </c>
      <c r="C63" s="396">
        <v>353</v>
      </c>
      <c r="D63" s="396">
        <v>380</v>
      </c>
      <c r="E63" s="401">
        <f t="shared" si="27"/>
        <v>-0.25196850393700787</v>
      </c>
      <c r="F63" s="401">
        <f t="shared" si="28"/>
        <v>7.6487252124645896E-2</v>
      </c>
      <c r="H63" s="396">
        <v>304</v>
      </c>
      <c r="I63" s="396">
        <v>245</v>
      </c>
      <c r="J63" s="396">
        <v>247</v>
      </c>
      <c r="K63" s="401">
        <f t="shared" si="29"/>
        <v>-0.1875</v>
      </c>
      <c r="L63" s="401">
        <f t="shared" si="30"/>
        <v>8.1632653061224497E-3</v>
      </c>
      <c r="N63" s="396" t="s">
        <v>99</v>
      </c>
      <c r="O63" s="396">
        <v>508</v>
      </c>
      <c r="P63" s="396">
        <v>353</v>
      </c>
      <c r="Q63" s="396">
        <v>380</v>
      </c>
      <c r="R63" s="401">
        <f t="shared" si="31"/>
        <v>-0.25196850393700787</v>
      </c>
      <c r="S63" s="401">
        <f t="shared" si="32"/>
        <v>7.6487252124645896E-2</v>
      </c>
      <c r="U63" s="396">
        <v>304</v>
      </c>
      <c r="V63" s="396">
        <v>245</v>
      </c>
      <c r="W63" s="396">
        <v>247</v>
      </c>
      <c r="X63" s="401">
        <f t="shared" si="33"/>
        <v>-0.1875</v>
      </c>
      <c r="Y63" s="401">
        <f t="shared" si="34"/>
        <v>8.1632653061224497E-3</v>
      </c>
      <c r="Z63" s="525"/>
      <c r="AA63" s="526"/>
      <c r="AB63" s="526"/>
      <c r="AC63" s="526"/>
    </row>
    <row r="64" spans="1:29" ht="12.75" customHeight="1" x14ac:dyDescent="0.2">
      <c r="A64" s="396" t="s">
        <v>100</v>
      </c>
      <c r="B64" s="396">
        <v>630</v>
      </c>
      <c r="C64" s="396">
        <v>567</v>
      </c>
      <c r="D64" s="396">
        <v>496</v>
      </c>
      <c r="E64" s="401">
        <f t="shared" si="27"/>
        <v>-0.21269841269841269</v>
      </c>
      <c r="F64" s="401">
        <f t="shared" si="28"/>
        <v>-0.12522045855379188</v>
      </c>
      <c r="H64" s="396">
        <v>451</v>
      </c>
      <c r="I64" s="396">
        <v>386</v>
      </c>
      <c r="J64" s="396">
        <v>363</v>
      </c>
      <c r="K64" s="401">
        <f t="shared" si="29"/>
        <v>-0.1951219512195122</v>
      </c>
      <c r="L64" s="401">
        <f t="shared" si="30"/>
        <v>-5.9585492227979271E-2</v>
      </c>
      <c r="M64" s="401"/>
      <c r="N64" s="396" t="s">
        <v>100</v>
      </c>
      <c r="O64" s="396">
        <v>630</v>
      </c>
      <c r="P64" s="396">
        <v>567</v>
      </c>
      <c r="Q64" s="396">
        <v>496</v>
      </c>
      <c r="R64" s="401">
        <f t="shared" si="31"/>
        <v>-0.21269841269841269</v>
      </c>
      <c r="S64" s="401">
        <f t="shared" si="32"/>
        <v>-0.12522045855379188</v>
      </c>
      <c r="U64" s="396">
        <v>451</v>
      </c>
      <c r="V64" s="396">
        <v>386</v>
      </c>
      <c r="W64" s="396">
        <v>363</v>
      </c>
      <c r="X64" s="401">
        <f t="shared" si="33"/>
        <v>-0.1951219512195122</v>
      </c>
      <c r="Y64" s="401">
        <f t="shared" si="34"/>
        <v>-5.9585492227979271E-2</v>
      </c>
      <c r="Z64" s="520" t="s">
        <v>12</v>
      </c>
      <c r="AA64" s="6">
        <f>C130</f>
        <v>146</v>
      </c>
      <c r="AB64" s="6">
        <f>D130</f>
        <v>126</v>
      </c>
      <c r="AC64" s="521">
        <f t="shared" ref="AC64:AC66" si="35">(AB64-AA64)/AA64</f>
        <v>-0.13698630136986301</v>
      </c>
    </row>
    <row r="65" spans="1:29" ht="12.75" customHeight="1" x14ac:dyDescent="0.2">
      <c r="A65" s="396" t="s">
        <v>101</v>
      </c>
      <c r="B65" s="11">
        <v>525</v>
      </c>
      <c r="C65" s="11">
        <v>702</v>
      </c>
      <c r="D65" s="11">
        <v>627</v>
      </c>
      <c r="E65" s="401">
        <f t="shared" si="27"/>
        <v>0.19428571428571428</v>
      </c>
      <c r="F65" s="401">
        <f t="shared" si="28"/>
        <v>-0.10683760683760683</v>
      </c>
      <c r="H65" s="11">
        <v>467</v>
      </c>
      <c r="I65" s="11">
        <v>487</v>
      </c>
      <c r="J65" s="11">
        <v>429</v>
      </c>
      <c r="K65" s="401">
        <f t="shared" si="29"/>
        <v>-8.137044967880086E-2</v>
      </c>
      <c r="L65" s="401">
        <f t="shared" si="30"/>
        <v>-0.11909650924024641</v>
      </c>
      <c r="N65" s="396" t="s">
        <v>101</v>
      </c>
      <c r="O65" s="11">
        <v>525</v>
      </c>
      <c r="P65" s="11">
        <v>702</v>
      </c>
      <c r="Q65" s="11">
        <v>627</v>
      </c>
      <c r="R65" s="401">
        <f t="shared" si="31"/>
        <v>0.19428571428571428</v>
      </c>
      <c r="S65" s="401">
        <f t="shared" si="32"/>
        <v>-0.10683760683760683</v>
      </c>
      <c r="U65" s="11">
        <v>467</v>
      </c>
      <c r="V65" s="11">
        <v>487</v>
      </c>
      <c r="W65" s="11">
        <v>429</v>
      </c>
      <c r="X65" s="401">
        <f t="shared" si="33"/>
        <v>-8.137044967880086E-2</v>
      </c>
      <c r="Y65" s="401">
        <f t="shared" si="34"/>
        <v>-0.11909650924024641</v>
      </c>
      <c r="Z65" s="522" t="s">
        <v>8</v>
      </c>
      <c r="AA65" s="6">
        <f>C149</f>
        <v>100</v>
      </c>
      <c r="AB65" s="6">
        <f>D149</f>
        <v>78</v>
      </c>
      <c r="AC65" s="521">
        <f t="shared" si="35"/>
        <v>-0.22</v>
      </c>
    </row>
    <row r="66" spans="1:29" ht="12.75" customHeight="1" thickBot="1" x14ac:dyDescent="0.25">
      <c r="A66" s="396" t="s">
        <v>102</v>
      </c>
      <c r="B66" s="11">
        <v>692</v>
      </c>
      <c r="C66" s="11">
        <v>652</v>
      </c>
      <c r="D66" s="11">
        <v>688</v>
      </c>
      <c r="E66" s="401">
        <f t="shared" si="27"/>
        <v>-5.7803468208092483E-3</v>
      </c>
      <c r="F66" s="401">
        <f t="shared" si="28"/>
        <v>5.5214723926380369E-2</v>
      </c>
      <c r="H66" s="11">
        <v>494</v>
      </c>
      <c r="I66" s="11">
        <v>539</v>
      </c>
      <c r="J66" s="11">
        <v>525</v>
      </c>
      <c r="K66" s="401">
        <f t="shared" si="29"/>
        <v>6.2753036437246959E-2</v>
      </c>
      <c r="L66" s="401">
        <f t="shared" si="30"/>
        <v>-2.5974025974025976E-2</v>
      </c>
      <c r="N66" s="396" t="s">
        <v>102</v>
      </c>
      <c r="O66" s="11">
        <v>692</v>
      </c>
      <c r="P66" s="11">
        <v>652</v>
      </c>
      <c r="Q66" s="11">
        <v>688</v>
      </c>
      <c r="R66" s="401">
        <f t="shared" si="31"/>
        <v>-5.7803468208092483E-3</v>
      </c>
      <c r="S66" s="401">
        <f t="shared" si="32"/>
        <v>5.5214723926380369E-2</v>
      </c>
      <c r="U66" s="11">
        <v>494</v>
      </c>
      <c r="V66" s="11">
        <v>539</v>
      </c>
      <c r="W66" s="11">
        <v>525</v>
      </c>
      <c r="X66" s="401">
        <f t="shared" si="33"/>
        <v>6.2753036437246959E-2</v>
      </c>
      <c r="Y66" s="401">
        <f t="shared" si="34"/>
        <v>-2.5974025974025976E-2</v>
      </c>
      <c r="Z66" s="527" t="s">
        <v>14</v>
      </c>
      <c r="AA66" s="43">
        <f>C170</f>
        <v>84</v>
      </c>
      <c r="AB66" s="43">
        <f>D170</f>
        <v>61</v>
      </c>
      <c r="AC66" s="521">
        <f t="shared" si="35"/>
        <v>-0.27380952380952384</v>
      </c>
    </row>
    <row r="67" spans="1:29" ht="12.75" customHeight="1" x14ac:dyDescent="0.2">
      <c r="A67" s="396" t="s">
        <v>103</v>
      </c>
      <c r="B67" s="11">
        <v>764</v>
      </c>
      <c r="C67" s="11">
        <v>853</v>
      </c>
      <c r="D67" s="11">
        <v>781</v>
      </c>
      <c r="E67" s="401">
        <f t="shared" si="27"/>
        <v>2.2251308900523559E-2</v>
      </c>
      <c r="F67" s="401">
        <f t="shared" si="28"/>
        <v>-8.4407971864009376E-2</v>
      </c>
      <c r="H67" s="11">
        <v>570</v>
      </c>
      <c r="I67" s="11">
        <v>706</v>
      </c>
      <c r="J67" s="11">
        <v>635</v>
      </c>
      <c r="K67" s="401">
        <f t="shared" si="29"/>
        <v>0.11403508771929824</v>
      </c>
      <c r="L67" s="401">
        <f t="shared" si="30"/>
        <v>-0.10056657223796034</v>
      </c>
      <c r="N67" s="396" t="s">
        <v>103</v>
      </c>
      <c r="O67" s="11">
        <v>764</v>
      </c>
      <c r="P67" s="11">
        <v>853</v>
      </c>
      <c r="Q67" s="11">
        <v>781</v>
      </c>
      <c r="R67" s="401">
        <f t="shared" si="31"/>
        <v>2.2251308900523559E-2</v>
      </c>
      <c r="S67" s="401">
        <f t="shared" si="32"/>
        <v>-8.4407971864009376E-2</v>
      </c>
      <c r="U67" s="11">
        <v>570</v>
      </c>
      <c r="V67" s="11">
        <v>706</v>
      </c>
      <c r="W67" s="11">
        <v>635</v>
      </c>
      <c r="X67" s="401">
        <f t="shared" si="33"/>
        <v>0.11403508771929824</v>
      </c>
      <c r="Y67" s="401">
        <f t="shared" si="34"/>
        <v>-0.10056657223796034</v>
      </c>
      <c r="Z67" s="522" t="s">
        <v>6276</v>
      </c>
      <c r="AA67" s="528">
        <f>SUM(AA64:AA66)+AA62</f>
        <v>1333</v>
      </c>
      <c r="AB67" s="528">
        <f>SUM(AB64:AB66)+AB62</f>
        <v>1065</v>
      </c>
      <c r="AC67" s="521">
        <f>(AB67-AA67)/AA67</f>
        <v>-0.2010502625656414</v>
      </c>
    </row>
    <row r="68" spans="1:29" ht="12.75" customHeight="1" x14ac:dyDescent="0.2">
      <c r="A68" s="396" t="s">
        <v>104</v>
      </c>
      <c r="B68" s="11">
        <v>727</v>
      </c>
      <c r="C68" s="11">
        <v>773</v>
      </c>
      <c r="D68" s="11">
        <v>650</v>
      </c>
      <c r="E68" s="401">
        <f t="shared" si="27"/>
        <v>-0.10591471801925723</v>
      </c>
      <c r="F68" s="401">
        <f t="shared" si="28"/>
        <v>-0.1591203104786546</v>
      </c>
      <c r="H68" s="11">
        <v>704</v>
      </c>
      <c r="I68" s="11">
        <v>663</v>
      </c>
      <c r="J68" s="11">
        <v>599</v>
      </c>
      <c r="K68" s="401">
        <f t="shared" si="29"/>
        <v>-0.14914772727272727</v>
      </c>
      <c r="L68" s="401">
        <f t="shared" si="30"/>
        <v>-9.6530920060331829E-2</v>
      </c>
      <c r="N68" s="396" t="s">
        <v>104</v>
      </c>
      <c r="O68" s="11">
        <v>727</v>
      </c>
      <c r="P68" s="11">
        <v>773</v>
      </c>
      <c r="Q68" s="11">
        <v>650</v>
      </c>
      <c r="R68" s="401">
        <f t="shared" si="31"/>
        <v>-0.10591471801925723</v>
      </c>
      <c r="S68" s="401">
        <f t="shared" si="32"/>
        <v>-0.1591203104786546</v>
      </c>
      <c r="U68" s="11">
        <v>704</v>
      </c>
      <c r="V68" s="11">
        <v>663</v>
      </c>
      <c r="W68" s="11">
        <v>599</v>
      </c>
      <c r="X68" s="401">
        <f t="shared" si="33"/>
        <v>-0.14914772727272727</v>
      </c>
      <c r="Y68" s="401">
        <f t="shared" si="34"/>
        <v>-9.6530920060331829E-2</v>
      </c>
    </row>
    <row r="69" spans="1:29" ht="12.75" customHeight="1" x14ac:dyDescent="0.2">
      <c r="A69" s="396" t="s">
        <v>105</v>
      </c>
      <c r="B69" s="11">
        <v>703</v>
      </c>
      <c r="C69" s="11">
        <v>709</v>
      </c>
      <c r="D69" s="11">
        <v>547</v>
      </c>
      <c r="E69" s="401">
        <f t="shared" si="27"/>
        <v>-0.22190611664295876</v>
      </c>
      <c r="F69" s="401">
        <f t="shared" si="28"/>
        <v>-0.22849083215796898</v>
      </c>
      <c r="H69" s="11">
        <v>727</v>
      </c>
      <c r="I69" s="11">
        <v>682</v>
      </c>
      <c r="J69" s="11">
        <v>582</v>
      </c>
      <c r="K69" s="401">
        <f t="shared" si="29"/>
        <v>-0.19944979367262725</v>
      </c>
      <c r="L69" s="401">
        <f t="shared" si="30"/>
        <v>-0.1466275659824047</v>
      </c>
      <c r="N69" s="396" t="s">
        <v>105</v>
      </c>
      <c r="O69" s="11">
        <v>703</v>
      </c>
      <c r="P69" s="11">
        <v>709</v>
      </c>
      <c r="Q69" s="11">
        <v>547</v>
      </c>
      <c r="R69" s="401">
        <f t="shared" si="31"/>
        <v>-0.22190611664295876</v>
      </c>
      <c r="S69" s="401">
        <f t="shared" si="32"/>
        <v>-0.22849083215796898</v>
      </c>
      <c r="U69" s="11">
        <v>727</v>
      </c>
      <c r="V69" s="11">
        <v>682</v>
      </c>
      <c r="W69" s="11">
        <v>582</v>
      </c>
      <c r="X69" s="401">
        <f t="shared" si="33"/>
        <v>-0.19944979367262725</v>
      </c>
      <c r="Y69" s="401">
        <f t="shared" si="34"/>
        <v>-0.1466275659824047</v>
      </c>
    </row>
    <row r="70" spans="1:29" ht="12.75" customHeight="1" x14ac:dyDescent="0.2">
      <c r="A70" s="396" t="s">
        <v>106</v>
      </c>
      <c r="B70" s="11">
        <v>664</v>
      </c>
      <c r="C70" s="11">
        <v>619</v>
      </c>
      <c r="D70" s="11">
        <v>507</v>
      </c>
      <c r="E70" s="401">
        <f t="shared" si="27"/>
        <v>-0.23644578313253012</v>
      </c>
      <c r="F70" s="401">
        <f t="shared" si="28"/>
        <v>-0.18093699515347333</v>
      </c>
      <c r="H70" s="11">
        <v>623</v>
      </c>
      <c r="I70" s="11">
        <v>624</v>
      </c>
      <c r="J70" s="11">
        <v>528</v>
      </c>
      <c r="K70" s="401">
        <f t="shared" si="29"/>
        <v>-0.15248796147672553</v>
      </c>
      <c r="L70" s="401">
        <f t="shared" si="30"/>
        <v>-0.15384615384615385</v>
      </c>
      <c r="N70" s="396" t="s">
        <v>106</v>
      </c>
      <c r="O70" s="11">
        <v>664</v>
      </c>
      <c r="P70" s="11">
        <v>619</v>
      </c>
      <c r="Q70" s="11">
        <v>507</v>
      </c>
      <c r="R70" s="401">
        <f t="shared" si="31"/>
        <v>-0.23644578313253012</v>
      </c>
      <c r="S70" s="401">
        <f t="shared" si="32"/>
        <v>-0.18093699515347333</v>
      </c>
      <c r="U70" s="11">
        <v>623</v>
      </c>
      <c r="V70" s="11">
        <v>624</v>
      </c>
      <c r="W70" s="11">
        <v>528</v>
      </c>
      <c r="X70" s="401">
        <f t="shared" si="33"/>
        <v>-0.15248796147672553</v>
      </c>
      <c r="Y70" s="401">
        <f t="shared" si="34"/>
        <v>-0.15384615384615385</v>
      </c>
    </row>
    <row r="71" spans="1:29" ht="12.75" customHeight="1" x14ac:dyDescent="0.2">
      <c r="A71" s="396" t="s">
        <v>107</v>
      </c>
      <c r="B71" s="11">
        <v>607</v>
      </c>
      <c r="C71" s="11">
        <v>559</v>
      </c>
      <c r="D71" s="11">
        <v>472</v>
      </c>
      <c r="E71" s="401">
        <f t="shared" si="27"/>
        <v>-0.22240527182866557</v>
      </c>
      <c r="F71" s="401">
        <f t="shared" si="28"/>
        <v>-0.15563506261180679</v>
      </c>
      <c r="H71" s="11">
        <v>642</v>
      </c>
      <c r="I71" s="11">
        <v>557</v>
      </c>
      <c r="J71" s="11">
        <v>399</v>
      </c>
      <c r="K71" s="401">
        <f t="shared" si="29"/>
        <v>-0.37850467289719625</v>
      </c>
      <c r="L71" s="401">
        <f t="shared" si="30"/>
        <v>-0.28366247755834828</v>
      </c>
      <c r="N71" s="396" t="s">
        <v>107</v>
      </c>
      <c r="O71" s="11">
        <v>607</v>
      </c>
      <c r="P71" s="11">
        <v>559</v>
      </c>
      <c r="Q71" s="11">
        <v>472</v>
      </c>
      <c r="R71" s="401">
        <f t="shared" si="31"/>
        <v>-0.22240527182866557</v>
      </c>
      <c r="S71" s="401">
        <f t="shared" si="32"/>
        <v>-0.15563506261180679</v>
      </c>
      <c r="U71" s="11">
        <v>642</v>
      </c>
      <c r="V71" s="11">
        <v>557</v>
      </c>
      <c r="W71" s="11">
        <v>399</v>
      </c>
      <c r="X71" s="401">
        <f t="shared" si="33"/>
        <v>-0.37850467289719625</v>
      </c>
      <c r="Y71" s="401">
        <f t="shared" si="34"/>
        <v>-0.28366247755834828</v>
      </c>
    </row>
    <row r="72" spans="1:29" ht="12.75" customHeight="1" x14ac:dyDescent="0.2">
      <c r="A72" s="396" t="s">
        <v>108</v>
      </c>
      <c r="B72" s="11">
        <v>342</v>
      </c>
      <c r="C72" s="11">
        <v>331</v>
      </c>
      <c r="D72" s="11">
        <v>357</v>
      </c>
      <c r="E72" s="401">
        <f t="shared" si="27"/>
        <v>4.3859649122807015E-2</v>
      </c>
      <c r="F72" s="401">
        <f t="shared" si="28"/>
        <v>7.8549848942598186E-2</v>
      </c>
      <c r="H72" s="11">
        <v>547</v>
      </c>
      <c r="I72" s="11">
        <v>529</v>
      </c>
      <c r="J72" s="11">
        <v>378</v>
      </c>
      <c r="K72" s="401">
        <f t="shared" si="29"/>
        <v>-0.30895795246800734</v>
      </c>
      <c r="L72" s="401">
        <f t="shared" si="30"/>
        <v>-0.28544423440453687</v>
      </c>
      <c r="N72" s="396" t="s">
        <v>108</v>
      </c>
      <c r="O72" s="11">
        <v>342</v>
      </c>
      <c r="P72" s="11">
        <v>331</v>
      </c>
      <c r="Q72" s="11">
        <v>357</v>
      </c>
      <c r="R72" s="401">
        <f t="shared" si="31"/>
        <v>4.3859649122807015E-2</v>
      </c>
      <c r="S72" s="401">
        <f t="shared" si="32"/>
        <v>7.8549848942598186E-2</v>
      </c>
      <c r="U72" s="11">
        <v>547</v>
      </c>
      <c r="V72" s="11">
        <v>529</v>
      </c>
      <c r="W72" s="11">
        <v>378</v>
      </c>
      <c r="X72" s="401">
        <f t="shared" si="33"/>
        <v>-0.30895795246800734</v>
      </c>
      <c r="Y72" s="401">
        <f t="shared" si="34"/>
        <v>-0.28544423440453687</v>
      </c>
    </row>
    <row r="73" spans="1:29" ht="12.75" customHeight="1" x14ac:dyDescent="0.2">
      <c r="A73" t="s">
        <v>109</v>
      </c>
      <c r="B73" s="11">
        <v>234</v>
      </c>
      <c r="C73" s="11">
        <v>202</v>
      </c>
      <c r="D73" s="6">
        <v>201</v>
      </c>
      <c r="E73" s="385">
        <f t="shared" si="27"/>
        <v>-0.14102564102564102</v>
      </c>
      <c r="F73" s="401">
        <f t="shared" si="28"/>
        <v>-4.9504950495049506E-3</v>
      </c>
      <c r="G73"/>
      <c r="H73" s="11">
        <v>476</v>
      </c>
      <c r="I73" s="11">
        <v>510</v>
      </c>
      <c r="J73" s="6">
        <v>342</v>
      </c>
      <c r="K73" s="385">
        <f t="shared" si="29"/>
        <v>-0.28151260504201681</v>
      </c>
      <c r="L73" s="385">
        <f t="shared" si="30"/>
        <v>-0.32941176470588235</v>
      </c>
      <c r="N73" t="s">
        <v>109</v>
      </c>
      <c r="O73" s="11">
        <v>234</v>
      </c>
      <c r="P73" s="11">
        <v>202</v>
      </c>
      <c r="Q73" s="6">
        <v>201</v>
      </c>
      <c r="R73" s="385">
        <f t="shared" si="31"/>
        <v>-0.14102564102564102</v>
      </c>
      <c r="S73" s="401">
        <f t="shared" si="32"/>
        <v>-4.9504950495049506E-3</v>
      </c>
      <c r="T73"/>
      <c r="U73" s="11">
        <v>476</v>
      </c>
      <c r="V73" s="11">
        <v>510</v>
      </c>
      <c r="W73" s="6">
        <v>342</v>
      </c>
      <c r="X73" s="385">
        <f t="shared" si="33"/>
        <v>-0.28151260504201681</v>
      </c>
      <c r="Y73" s="385">
        <f t="shared" si="34"/>
        <v>-0.32941176470588235</v>
      </c>
    </row>
    <row r="74" spans="1:29" ht="12.75" customHeight="1" x14ac:dyDescent="0.2"/>
    <row r="75" spans="1:29" ht="12.75" customHeight="1" x14ac:dyDescent="0.2">
      <c r="A75" s="396" t="s">
        <v>110</v>
      </c>
      <c r="B75" s="396">
        <f>SUM(B62:B73)</f>
        <v>6868</v>
      </c>
      <c r="C75" s="396">
        <f>SUM(C62:C73)</f>
        <v>6626</v>
      </c>
      <c r="D75" s="396">
        <f>SUM(D62:D73)</f>
        <v>6021</v>
      </c>
      <c r="E75" s="401">
        <f>(+D75-B75)/B75</f>
        <v>-0.12332556785090273</v>
      </c>
      <c r="F75" s="401">
        <f>(+D75-C75)/C75</f>
        <v>-9.1306972532447933E-2</v>
      </c>
      <c r="H75" s="396">
        <f>SUM(H62:H73)</f>
        <v>6298</v>
      </c>
      <c r="I75" s="396">
        <f>SUM(I62:I73)</f>
        <v>6229</v>
      </c>
      <c r="J75" s="396">
        <f>SUM(J62:J73)</f>
        <v>5279</v>
      </c>
      <c r="K75" s="401">
        <f>(+J75-H75)/H75</f>
        <v>-0.16179739599872975</v>
      </c>
      <c r="L75" s="401">
        <f>(+J75-I75)/I75</f>
        <v>-0.15251244180446299</v>
      </c>
      <c r="N75" s="396" t="s">
        <v>110</v>
      </c>
      <c r="O75" s="396">
        <f>SUM(O62:O73)</f>
        <v>6868</v>
      </c>
      <c r="P75" s="396">
        <f>SUM(P62:P73)</f>
        <v>6626</v>
      </c>
      <c r="Q75" s="396">
        <f>SUM(Q62:Q73)</f>
        <v>6021</v>
      </c>
      <c r="R75" s="401">
        <f>(+Q75-O75)/O75</f>
        <v>-0.12332556785090273</v>
      </c>
      <c r="S75" s="401">
        <f>(+Q75-P75)/P75</f>
        <v>-9.1306972532447933E-2</v>
      </c>
      <c r="U75" s="396">
        <f>SUM(U62:U73)</f>
        <v>6298</v>
      </c>
      <c r="V75" s="396">
        <f>SUM(V62:V73)</f>
        <v>6229</v>
      </c>
      <c r="W75" s="396">
        <f>SUM(W62:W73)</f>
        <v>5279</v>
      </c>
      <c r="X75" s="401">
        <f>(+W75-U75)/U75</f>
        <v>-0.16179739599872975</v>
      </c>
      <c r="Y75" s="401">
        <f>(+W75-V75)/V75</f>
        <v>-0.15251244180446299</v>
      </c>
    </row>
    <row r="76" spans="1:29" ht="12.75" customHeight="1" x14ac:dyDescent="0.2"/>
    <row r="77" spans="1:29" ht="12.75" customHeight="1" x14ac:dyDescent="0.2">
      <c r="A77" s="395">
        <f ca="1">TODAY()</f>
        <v>44937</v>
      </c>
      <c r="G77" s="399" t="s">
        <v>113</v>
      </c>
      <c r="N77" s="395">
        <f ca="1">TODAY()</f>
        <v>44937</v>
      </c>
      <c r="T77" s="399" t="s">
        <v>113</v>
      </c>
    </row>
    <row r="78" spans="1:29" ht="12.75" customHeight="1" x14ac:dyDescent="0.2">
      <c r="A78" s="395"/>
      <c r="G78" s="399" t="s">
        <v>3</v>
      </c>
      <c r="N78" s="395"/>
      <c r="T78" s="399" t="s">
        <v>3</v>
      </c>
    </row>
    <row r="79" spans="1:29" ht="12.75" customHeight="1" x14ac:dyDescent="0.2"/>
    <row r="80" spans="1:29" ht="12.75" customHeight="1" x14ac:dyDescent="0.2">
      <c r="B80" s="2" t="s">
        <v>4038</v>
      </c>
      <c r="C80" s="2" t="s">
        <v>4791</v>
      </c>
      <c r="D80" s="2" t="s">
        <v>5542</v>
      </c>
      <c r="E80" s="2" t="s">
        <v>5543</v>
      </c>
      <c r="F80" s="2" t="s">
        <v>5544</v>
      </c>
      <c r="H80" s="2" t="s">
        <v>4039</v>
      </c>
      <c r="I80" s="2" t="s">
        <v>4792</v>
      </c>
      <c r="J80" s="2" t="s">
        <v>5545</v>
      </c>
      <c r="K80" s="2" t="s">
        <v>5543</v>
      </c>
      <c r="L80" s="2" t="s">
        <v>5544</v>
      </c>
      <c r="O80" s="2" t="s">
        <v>4038</v>
      </c>
      <c r="P80" s="2" t="s">
        <v>4791</v>
      </c>
      <c r="Q80" s="2" t="s">
        <v>5542</v>
      </c>
      <c r="R80" s="2" t="s">
        <v>5543</v>
      </c>
      <c r="S80" s="2" t="s">
        <v>5544</v>
      </c>
      <c r="U80" s="2" t="s">
        <v>4039</v>
      </c>
      <c r="V80" s="2" t="s">
        <v>4792</v>
      </c>
      <c r="W80" s="2" t="s">
        <v>5545</v>
      </c>
      <c r="X80" s="2" t="s">
        <v>5543</v>
      </c>
      <c r="Y80" s="2" t="s">
        <v>5544</v>
      </c>
    </row>
    <row r="81" spans="1:25" ht="12.75" customHeight="1" x14ac:dyDescent="0.2">
      <c r="A81" s="396" t="s">
        <v>98</v>
      </c>
      <c r="B81" s="396">
        <v>109</v>
      </c>
      <c r="C81" s="396">
        <v>99</v>
      </c>
      <c r="D81" s="396">
        <v>80</v>
      </c>
      <c r="E81" s="401">
        <f t="shared" ref="E81:E92" si="36">(+D81-B81)/B81</f>
        <v>-0.26605504587155965</v>
      </c>
      <c r="F81" s="401">
        <f t="shared" ref="F81:F92" si="37">(+D81-C81)/C81</f>
        <v>-0.19191919191919191</v>
      </c>
      <c r="H81" s="396">
        <v>72</v>
      </c>
      <c r="I81" s="396">
        <v>83</v>
      </c>
      <c r="J81" s="396">
        <v>73</v>
      </c>
      <c r="K81" s="401">
        <f t="shared" ref="K81:K92" si="38">(+J81-H81)/H81</f>
        <v>1.3888888888888888E-2</v>
      </c>
      <c r="L81" s="401">
        <f t="shared" ref="L81:L92" si="39">(+J81-I81)/I81</f>
        <v>-0.12048192771084337</v>
      </c>
      <c r="N81" s="396" t="s">
        <v>98</v>
      </c>
      <c r="O81" s="396">
        <v>109</v>
      </c>
      <c r="P81" s="396">
        <v>99</v>
      </c>
      <c r="Q81" s="396">
        <v>80</v>
      </c>
      <c r="R81" s="401">
        <f t="shared" ref="R81:R92" si="40">(+Q81-O81)/O81</f>
        <v>-0.26605504587155965</v>
      </c>
      <c r="S81" s="401">
        <f t="shared" ref="S81:S92" si="41">(+Q81-P81)/P81</f>
        <v>-0.19191919191919191</v>
      </c>
      <c r="U81" s="396">
        <v>72</v>
      </c>
      <c r="V81" s="396">
        <v>83</v>
      </c>
      <c r="W81" s="396">
        <v>73</v>
      </c>
      <c r="X81" s="401">
        <f t="shared" ref="X81:X92" si="42">(+W81-U81)/U81</f>
        <v>1.3888888888888888E-2</v>
      </c>
      <c r="Y81" s="401">
        <f t="shared" ref="Y81:Y92" si="43">(+W81-V81)/V81</f>
        <v>-0.12048192771084337</v>
      </c>
    </row>
    <row r="82" spans="1:25" ht="12.75" customHeight="1" x14ac:dyDescent="0.2">
      <c r="A82" s="396" t="s">
        <v>99</v>
      </c>
      <c r="B82" s="396">
        <v>119</v>
      </c>
      <c r="C82" s="396">
        <v>81</v>
      </c>
      <c r="D82" s="396">
        <v>92</v>
      </c>
      <c r="E82" s="401">
        <f t="shared" si="36"/>
        <v>-0.22689075630252101</v>
      </c>
      <c r="F82" s="401">
        <f t="shared" si="37"/>
        <v>0.13580246913580246</v>
      </c>
      <c r="H82" s="396">
        <v>72</v>
      </c>
      <c r="I82" s="396">
        <v>63</v>
      </c>
      <c r="J82" s="396">
        <v>78</v>
      </c>
      <c r="K82" s="401">
        <f t="shared" si="38"/>
        <v>8.3333333333333329E-2</v>
      </c>
      <c r="L82" s="401">
        <f t="shared" si="39"/>
        <v>0.23809523809523808</v>
      </c>
      <c r="N82" s="396" t="s">
        <v>99</v>
      </c>
      <c r="O82" s="396">
        <v>119</v>
      </c>
      <c r="P82" s="396">
        <v>81</v>
      </c>
      <c r="Q82" s="396">
        <v>92</v>
      </c>
      <c r="R82" s="401">
        <f t="shared" si="40"/>
        <v>-0.22689075630252101</v>
      </c>
      <c r="S82" s="401">
        <f t="shared" si="41"/>
        <v>0.13580246913580246</v>
      </c>
      <c r="U82" s="396">
        <v>72</v>
      </c>
      <c r="V82" s="396">
        <v>63</v>
      </c>
      <c r="W82" s="396">
        <v>78</v>
      </c>
      <c r="X82" s="401">
        <f t="shared" si="42"/>
        <v>8.3333333333333329E-2</v>
      </c>
      <c r="Y82" s="401">
        <f t="shared" si="43"/>
        <v>0.23809523809523808</v>
      </c>
    </row>
    <row r="83" spans="1:25" ht="12.75" customHeight="1" x14ac:dyDescent="0.2">
      <c r="A83" s="396" t="s">
        <v>100</v>
      </c>
      <c r="B83" s="396">
        <v>159</v>
      </c>
      <c r="C83" s="396">
        <v>135</v>
      </c>
      <c r="D83" s="396">
        <v>108</v>
      </c>
      <c r="E83" s="401">
        <f t="shared" si="36"/>
        <v>-0.32075471698113206</v>
      </c>
      <c r="F83" s="401">
        <f t="shared" si="37"/>
        <v>-0.2</v>
      </c>
      <c r="H83" s="396">
        <v>94</v>
      </c>
      <c r="I83" s="396">
        <v>97</v>
      </c>
      <c r="J83" s="396">
        <v>110</v>
      </c>
      <c r="K83" s="401">
        <f t="shared" si="38"/>
        <v>0.1702127659574468</v>
      </c>
      <c r="L83" s="401">
        <f t="shared" si="39"/>
        <v>0.13402061855670103</v>
      </c>
      <c r="N83" s="396" t="s">
        <v>100</v>
      </c>
      <c r="O83" s="396">
        <v>159</v>
      </c>
      <c r="P83" s="396">
        <v>135</v>
      </c>
      <c r="Q83" s="396">
        <v>108</v>
      </c>
      <c r="R83" s="401">
        <f t="shared" si="40"/>
        <v>-0.32075471698113206</v>
      </c>
      <c r="S83" s="401">
        <f t="shared" si="41"/>
        <v>-0.2</v>
      </c>
      <c r="U83" s="396">
        <v>94</v>
      </c>
      <c r="V83" s="396">
        <v>97</v>
      </c>
      <c r="W83" s="396">
        <v>110</v>
      </c>
      <c r="X83" s="401">
        <f t="shared" si="42"/>
        <v>0.1702127659574468</v>
      </c>
      <c r="Y83" s="401">
        <f t="shared" si="43"/>
        <v>0.13402061855670103</v>
      </c>
    </row>
    <row r="84" spans="1:25" ht="12.75" customHeight="1" x14ac:dyDescent="0.2">
      <c r="A84" s="396" t="s">
        <v>101</v>
      </c>
      <c r="B84" s="11">
        <v>105</v>
      </c>
      <c r="C84" s="11">
        <v>149</v>
      </c>
      <c r="D84" s="11">
        <v>169</v>
      </c>
      <c r="E84" s="401">
        <f t="shared" si="36"/>
        <v>0.60952380952380958</v>
      </c>
      <c r="F84" s="401">
        <f t="shared" si="37"/>
        <v>0.13422818791946309</v>
      </c>
      <c r="H84" s="11">
        <v>90</v>
      </c>
      <c r="I84" s="11">
        <v>113</v>
      </c>
      <c r="J84" s="11">
        <v>100</v>
      </c>
      <c r="K84" s="401">
        <f t="shared" si="38"/>
        <v>0.1111111111111111</v>
      </c>
      <c r="L84" s="401">
        <f t="shared" si="39"/>
        <v>-0.11504424778761062</v>
      </c>
      <c r="N84" s="396" t="s">
        <v>101</v>
      </c>
      <c r="O84" s="11">
        <v>105</v>
      </c>
      <c r="P84" s="11">
        <v>149</v>
      </c>
      <c r="Q84" s="11">
        <v>169</v>
      </c>
      <c r="R84" s="401">
        <f t="shared" si="40"/>
        <v>0.60952380952380958</v>
      </c>
      <c r="S84" s="401">
        <f t="shared" si="41"/>
        <v>0.13422818791946309</v>
      </c>
      <c r="U84" s="11">
        <v>90</v>
      </c>
      <c r="V84" s="11">
        <v>113</v>
      </c>
      <c r="W84" s="11">
        <v>100</v>
      </c>
      <c r="X84" s="401">
        <f t="shared" si="42"/>
        <v>0.1111111111111111</v>
      </c>
      <c r="Y84" s="401">
        <f t="shared" si="43"/>
        <v>-0.11504424778761062</v>
      </c>
    </row>
    <row r="85" spans="1:25" ht="12.75" customHeight="1" x14ac:dyDescent="0.2">
      <c r="A85" s="396" t="s">
        <v>102</v>
      </c>
      <c r="B85" s="11">
        <v>159</v>
      </c>
      <c r="C85" s="11">
        <v>159</v>
      </c>
      <c r="D85" s="11">
        <v>165</v>
      </c>
      <c r="E85" s="401">
        <f t="shared" si="36"/>
        <v>3.7735849056603772E-2</v>
      </c>
      <c r="F85" s="401">
        <f t="shared" si="37"/>
        <v>3.7735849056603772E-2</v>
      </c>
      <c r="H85" s="11">
        <v>104</v>
      </c>
      <c r="I85" s="11">
        <v>115</v>
      </c>
      <c r="J85" s="11">
        <v>123</v>
      </c>
      <c r="K85" s="401">
        <f t="shared" si="38"/>
        <v>0.18269230769230768</v>
      </c>
      <c r="L85" s="401">
        <f t="shared" si="39"/>
        <v>6.9565217391304349E-2</v>
      </c>
      <c r="N85" s="396" t="s">
        <v>102</v>
      </c>
      <c r="O85" s="11">
        <v>159</v>
      </c>
      <c r="P85" s="11">
        <v>159</v>
      </c>
      <c r="Q85" s="11">
        <v>165</v>
      </c>
      <c r="R85" s="401">
        <f t="shared" si="40"/>
        <v>3.7735849056603772E-2</v>
      </c>
      <c r="S85" s="401">
        <f t="shared" si="41"/>
        <v>3.7735849056603772E-2</v>
      </c>
      <c r="U85" s="11">
        <v>104</v>
      </c>
      <c r="V85" s="11">
        <v>115</v>
      </c>
      <c r="W85" s="11">
        <v>123</v>
      </c>
      <c r="X85" s="401">
        <f t="shared" si="42"/>
        <v>0.18269230769230768</v>
      </c>
      <c r="Y85" s="401">
        <f t="shared" si="43"/>
        <v>6.9565217391304349E-2</v>
      </c>
    </row>
    <row r="86" spans="1:25" ht="12.75" customHeight="1" x14ac:dyDescent="0.2">
      <c r="A86" s="396" t="s">
        <v>103</v>
      </c>
      <c r="B86" s="11">
        <v>184</v>
      </c>
      <c r="C86" s="11">
        <v>172</v>
      </c>
      <c r="D86" s="11">
        <v>159</v>
      </c>
      <c r="E86" s="401">
        <f t="shared" si="36"/>
        <v>-0.1358695652173913</v>
      </c>
      <c r="F86" s="401">
        <f t="shared" si="37"/>
        <v>-7.5581395348837205E-2</v>
      </c>
      <c r="H86" s="11">
        <v>126</v>
      </c>
      <c r="I86" s="11">
        <v>166</v>
      </c>
      <c r="J86" s="11">
        <v>144</v>
      </c>
      <c r="K86" s="401">
        <f t="shared" si="38"/>
        <v>0.14285714285714285</v>
      </c>
      <c r="L86" s="401">
        <f t="shared" si="39"/>
        <v>-0.13253012048192772</v>
      </c>
      <c r="N86" s="396" t="s">
        <v>103</v>
      </c>
      <c r="O86" s="11">
        <v>184</v>
      </c>
      <c r="P86" s="11">
        <v>172</v>
      </c>
      <c r="Q86" s="11">
        <v>159</v>
      </c>
      <c r="R86" s="401">
        <f t="shared" si="40"/>
        <v>-0.1358695652173913</v>
      </c>
      <c r="S86" s="401">
        <f t="shared" si="41"/>
        <v>-7.5581395348837205E-2</v>
      </c>
      <c r="U86" s="11">
        <v>126</v>
      </c>
      <c r="V86" s="11">
        <v>166</v>
      </c>
      <c r="W86" s="11">
        <v>144</v>
      </c>
      <c r="X86" s="401">
        <f t="shared" si="42"/>
        <v>0.14285714285714285</v>
      </c>
      <c r="Y86" s="401">
        <f t="shared" si="43"/>
        <v>-0.13253012048192772</v>
      </c>
    </row>
    <row r="87" spans="1:25" ht="12.75" customHeight="1" x14ac:dyDescent="0.2">
      <c r="A87" s="396" t="s">
        <v>104</v>
      </c>
      <c r="B87" s="11">
        <v>189</v>
      </c>
      <c r="C87" s="11">
        <v>136</v>
      </c>
      <c r="D87" s="11">
        <v>122</v>
      </c>
      <c r="E87" s="401">
        <f t="shared" si="36"/>
        <v>-0.35449735449735448</v>
      </c>
      <c r="F87" s="401">
        <f t="shared" si="37"/>
        <v>-0.10294117647058823</v>
      </c>
      <c r="H87" s="11">
        <v>184</v>
      </c>
      <c r="I87" s="11">
        <v>151</v>
      </c>
      <c r="J87" s="11">
        <v>126</v>
      </c>
      <c r="K87" s="401">
        <f t="shared" si="38"/>
        <v>-0.31521739130434784</v>
      </c>
      <c r="L87" s="401">
        <f t="shared" si="39"/>
        <v>-0.16556291390728478</v>
      </c>
      <c r="N87" s="396" t="s">
        <v>104</v>
      </c>
      <c r="O87" s="11">
        <v>189</v>
      </c>
      <c r="P87" s="11">
        <v>136</v>
      </c>
      <c r="Q87" s="11">
        <v>122</v>
      </c>
      <c r="R87" s="401">
        <f t="shared" si="40"/>
        <v>-0.35449735449735448</v>
      </c>
      <c r="S87" s="401">
        <f t="shared" si="41"/>
        <v>-0.10294117647058823</v>
      </c>
      <c r="U87" s="11">
        <v>184</v>
      </c>
      <c r="V87" s="11">
        <v>151</v>
      </c>
      <c r="W87" s="11">
        <v>126</v>
      </c>
      <c r="X87" s="401">
        <f t="shared" si="42"/>
        <v>-0.31521739130434784</v>
      </c>
      <c r="Y87" s="401">
        <f t="shared" si="43"/>
        <v>-0.16556291390728478</v>
      </c>
    </row>
    <row r="88" spans="1:25" ht="12.75" customHeight="1" x14ac:dyDescent="0.2">
      <c r="A88" s="396" t="s">
        <v>105</v>
      </c>
      <c r="B88" s="11">
        <v>178</v>
      </c>
      <c r="C88" s="11">
        <v>139</v>
      </c>
      <c r="D88" s="11">
        <v>121</v>
      </c>
      <c r="E88" s="401">
        <f t="shared" si="36"/>
        <v>-0.3202247191011236</v>
      </c>
      <c r="F88" s="401">
        <f t="shared" si="37"/>
        <v>-0.12949640287769784</v>
      </c>
      <c r="H88" s="11">
        <v>180</v>
      </c>
      <c r="I88" s="11">
        <v>152</v>
      </c>
      <c r="J88" s="11">
        <v>134</v>
      </c>
      <c r="K88" s="401">
        <f t="shared" si="38"/>
        <v>-0.25555555555555554</v>
      </c>
      <c r="L88" s="401">
        <f t="shared" si="39"/>
        <v>-0.11842105263157894</v>
      </c>
      <c r="N88" s="396" t="s">
        <v>105</v>
      </c>
      <c r="O88" s="11">
        <v>178</v>
      </c>
      <c r="P88" s="11">
        <v>139</v>
      </c>
      <c r="Q88" s="11">
        <v>121</v>
      </c>
      <c r="R88" s="401">
        <f t="shared" si="40"/>
        <v>-0.3202247191011236</v>
      </c>
      <c r="S88" s="401">
        <f t="shared" si="41"/>
        <v>-0.12949640287769784</v>
      </c>
      <c r="U88" s="11">
        <v>180</v>
      </c>
      <c r="V88" s="11">
        <v>152</v>
      </c>
      <c r="W88" s="11">
        <v>134</v>
      </c>
      <c r="X88" s="401">
        <f t="shared" si="42"/>
        <v>-0.25555555555555554</v>
      </c>
      <c r="Y88" s="401">
        <f t="shared" si="43"/>
        <v>-0.11842105263157894</v>
      </c>
    </row>
    <row r="89" spans="1:25" ht="12.75" customHeight="1" x14ac:dyDescent="0.2">
      <c r="A89" s="396" t="s">
        <v>106</v>
      </c>
      <c r="B89" s="11">
        <v>159</v>
      </c>
      <c r="C89" s="11">
        <v>157</v>
      </c>
      <c r="D89" s="11">
        <v>102</v>
      </c>
      <c r="E89" s="401">
        <f t="shared" si="36"/>
        <v>-0.35849056603773582</v>
      </c>
      <c r="F89" s="401">
        <f t="shared" si="37"/>
        <v>-0.3503184713375796</v>
      </c>
      <c r="H89" s="11">
        <v>153</v>
      </c>
      <c r="I89" s="11">
        <v>123</v>
      </c>
      <c r="J89" s="11">
        <v>119</v>
      </c>
      <c r="K89" s="401">
        <f t="shared" si="38"/>
        <v>-0.22222222222222221</v>
      </c>
      <c r="L89" s="401">
        <f t="shared" si="39"/>
        <v>-3.2520325203252036E-2</v>
      </c>
      <c r="N89" s="396" t="s">
        <v>106</v>
      </c>
      <c r="O89" s="11">
        <v>159</v>
      </c>
      <c r="P89" s="11">
        <v>157</v>
      </c>
      <c r="Q89" s="11">
        <v>102</v>
      </c>
      <c r="R89" s="401">
        <f t="shared" si="40"/>
        <v>-0.35849056603773582</v>
      </c>
      <c r="S89" s="401">
        <f t="shared" si="41"/>
        <v>-0.3503184713375796</v>
      </c>
      <c r="U89" s="11">
        <v>153</v>
      </c>
      <c r="V89" s="11">
        <v>123</v>
      </c>
      <c r="W89" s="11">
        <v>119</v>
      </c>
      <c r="X89" s="401">
        <f t="shared" si="42"/>
        <v>-0.22222222222222221</v>
      </c>
      <c r="Y89" s="401">
        <f t="shared" si="43"/>
        <v>-3.2520325203252036E-2</v>
      </c>
    </row>
    <row r="90" spans="1:25" ht="12.75" customHeight="1" x14ac:dyDescent="0.2">
      <c r="A90" s="396" t="s">
        <v>107</v>
      </c>
      <c r="B90" s="11">
        <v>125</v>
      </c>
      <c r="C90" s="11">
        <v>113</v>
      </c>
      <c r="D90" s="11">
        <v>125</v>
      </c>
      <c r="E90" s="401">
        <f t="shared" si="36"/>
        <v>0</v>
      </c>
      <c r="F90" s="401">
        <f t="shared" si="37"/>
        <v>0.10619469026548672</v>
      </c>
      <c r="H90" s="11">
        <v>158</v>
      </c>
      <c r="I90" s="11">
        <v>127</v>
      </c>
      <c r="J90" s="11">
        <v>91</v>
      </c>
      <c r="K90" s="401">
        <f t="shared" si="38"/>
        <v>-0.42405063291139239</v>
      </c>
      <c r="L90" s="401">
        <f t="shared" si="39"/>
        <v>-0.28346456692913385</v>
      </c>
      <c r="N90" s="396" t="s">
        <v>107</v>
      </c>
      <c r="O90" s="11">
        <v>125</v>
      </c>
      <c r="P90" s="11">
        <v>113</v>
      </c>
      <c r="Q90" s="11">
        <v>125</v>
      </c>
      <c r="R90" s="401">
        <f t="shared" si="40"/>
        <v>0</v>
      </c>
      <c r="S90" s="401">
        <f t="shared" si="41"/>
        <v>0.10619469026548672</v>
      </c>
      <c r="U90" s="11">
        <v>158</v>
      </c>
      <c r="V90" s="11">
        <v>127</v>
      </c>
      <c r="W90" s="11">
        <v>91</v>
      </c>
      <c r="X90" s="401">
        <f t="shared" si="42"/>
        <v>-0.42405063291139239</v>
      </c>
      <c r="Y90" s="401">
        <f t="shared" si="43"/>
        <v>-0.28346456692913385</v>
      </c>
    </row>
    <row r="91" spans="1:25" ht="12.75" customHeight="1" x14ac:dyDescent="0.2">
      <c r="A91" s="396" t="s">
        <v>108</v>
      </c>
      <c r="B91" s="11">
        <v>76</v>
      </c>
      <c r="C91" s="11">
        <v>82</v>
      </c>
      <c r="D91" s="11">
        <v>78</v>
      </c>
      <c r="E91" s="401">
        <f t="shared" si="36"/>
        <v>2.6315789473684209E-2</v>
      </c>
      <c r="F91" s="401">
        <f t="shared" si="37"/>
        <v>-4.878048780487805E-2</v>
      </c>
      <c r="H91" s="11">
        <v>135</v>
      </c>
      <c r="I91" s="11">
        <v>124</v>
      </c>
      <c r="J91" s="11">
        <v>87</v>
      </c>
      <c r="K91" s="401">
        <f t="shared" si="38"/>
        <v>-0.35555555555555557</v>
      </c>
      <c r="L91" s="401">
        <f t="shared" si="39"/>
        <v>-0.29838709677419356</v>
      </c>
      <c r="N91" s="396" t="s">
        <v>108</v>
      </c>
      <c r="O91" s="11">
        <v>76</v>
      </c>
      <c r="P91" s="11">
        <v>82</v>
      </c>
      <c r="Q91" s="11">
        <v>78</v>
      </c>
      <c r="R91" s="401">
        <f t="shared" si="40"/>
        <v>2.6315789473684209E-2</v>
      </c>
      <c r="S91" s="401">
        <f t="shared" si="41"/>
        <v>-4.878048780487805E-2</v>
      </c>
      <c r="U91" s="11">
        <v>135</v>
      </c>
      <c r="V91" s="11">
        <v>124</v>
      </c>
      <c r="W91" s="11">
        <v>87</v>
      </c>
      <c r="X91" s="401">
        <f t="shared" si="42"/>
        <v>-0.35555555555555557</v>
      </c>
      <c r="Y91" s="401">
        <f t="shared" si="43"/>
        <v>-0.29838709677419356</v>
      </c>
    </row>
    <row r="92" spans="1:25" ht="12.75" customHeight="1" x14ac:dyDescent="0.2">
      <c r="A92" t="s">
        <v>109</v>
      </c>
      <c r="B92" s="11">
        <v>63</v>
      </c>
      <c r="C92" s="11">
        <v>58</v>
      </c>
      <c r="D92" s="6">
        <v>46</v>
      </c>
      <c r="E92" s="385">
        <f t="shared" si="36"/>
        <v>-0.26984126984126983</v>
      </c>
      <c r="F92" s="401">
        <f t="shared" si="37"/>
        <v>-0.20689655172413793</v>
      </c>
      <c r="G92"/>
      <c r="H92" s="11">
        <v>108</v>
      </c>
      <c r="I92" s="11">
        <v>115</v>
      </c>
      <c r="J92" s="6">
        <v>78</v>
      </c>
      <c r="K92" s="385">
        <f t="shared" si="38"/>
        <v>-0.27777777777777779</v>
      </c>
      <c r="L92" s="385">
        <f t="shared" si="39"/>
        <v>-0.32173913043478258</v>
      </c>
      <c r="N92" t="s">
        <v>109</v>
      </c>
      <c r="O92" s="11">
        <v>63</v>
      </c>
      <c r="P92" s="11">
        <v>58</v>
      </c>
      <c r="Q92" s="6">
        <v>46</v>
      </c>
      <c r="R92" s="385">
        <f t="shared" si="40"/>
        <v>-0.26984126984126983</v>
      </c>
      <c r="S92" s="401">
        <f t="shared" si="41"/>
        <v>-0.20689655172413793</v>
      </c>
      <c r="T92"/>
      <c r="U92" s="11">
        <v>108</v>
      </c>
      <c r="V92" s="11">
        <v>115</v>
      </c>
      <c r="W92" s="6">
        <v>78</v>
      </c>
      <c r="X92" s="385">
        <f t="shared" si="42"/>
        <v>-0.27777777777777779</v>
      </c>
      <c r="Y92" s="385">
        <f t="shared" si="43"/>
        <v>-0.32173913043478258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1625</v>
      </c>
      <c r="C94" s="396">
        <f>SUM(C81:C92)</f>
        <v>1480</v>
      </c>
      <c r="D94" s="396">
        <f>SUM(D81:D92)</f>
        <v>1367</v>
      </c>
      <c r="E94" s="401">
        <f>(+D94-B94)/B94</f>
        <v>-0.15876923076923077</v>
      </c>
      <c r="F94" s="401">
        <f>(+D94-C94)/C94</f>
        <v>-7.6351351351351349E-2</v>
      </c>
      <c r="H94" s="396">
        <f>SUM(H81:H92)</f>
        <v>1476</v>
      </c>
      <c r="I94" s="396">
        <f>SUM(I81:I92)</f>
        <v>1429</v>
      </c>
      <c r="J94" s="396">
        <f>SUM(J81:J92)</f>
        <v>1263</v>
      </c>
      <c r="K94" s="401">
        <f>(+J94-H94)/H94</f>
        <v>-0.1443089430894309</v>
      </c>
      <c r="L94" s="401">
        <f>(+J94-I94)/I94</f>
        <v>-0.11616515045486354</v>
      </c>
      <c r="N94" s="396" t="s">
        <v>110</v>
      </c>
      <c r="O94" s="396">
        <f>SUM(O81:O92)</f>
        <v>1625</v>
      </c>
      <c r="P94" s="396">
        <f>SUM(P81:P92)</f>
        <v>1480</v>
      </c>
      <c r="Q94" s="396">
        <f>SUM(Q81:Q92)</f>
        <v>1367</v>
      </c>
      <c r="R94" s="401">
        <f>(+Q94-O94)/O94</f>
        <v>-0.15876923076923077</v>
      </c>
      <c r="S94" s="401">
        <f>(+Q94-P94)/P94</f>
        <v>-7.6351351351351349E-2</v>
      </c>
      <c r="U94" s="396">
        <f>SUM(U81:U92)</f>
        <v>1476</v>
      </c>
      <c r="V94" s="396">
        <f>SUM(V81:V92)</f>
        <v>1429</v>
      </c>
      <c r="W94" s="396">
        <f>SUM(W81:W92)</f>
        <v>1263</v>
      </c>
      <c r="X94" s="401">
        <f>(+W94-U94)/U94</f>
        <v>-0.1443089430894309</v>
      </c>
      <c r="Y94" s="401">
        <f>(+W94-V94)/V94</f>
        <v>-0.11616515045486354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4038</v>
      </c>
      <c r="C99" s="2" t="s">
        <v>4791</v>
      </c>
      <c r="D99" s="2" t="s">
        <v>5542</v>
      </c>
      <c r="E99" s="2" t="s">
        <v>5543</v>
      </c>
      <c r="F99" s="2" t="s">
        <v>5544</v>
      </c>
      <c r="H99" s="2" t="s">
        <v>4039</v>
      </c>
      <c r="I99" s="2" t="s">
        <v>4792</v>
      </c>
      <c r="J99" s="2" t="s">
        <v>5545</v>
      </c>
      <c r="K99" s="2" t="s">
        <v>5543</v>
      </c>
      <c r="L99" s="2" t="s">
        <v>5544</v>
      </c>
      <c r="O99" s="2" t="s">
        <v>4038</v>
      </c>
      <c r="P99" s="2" t="s">
        <v>4791</v>
      </c>
      <c r="Q99" s="2" t="s">
        <v>5542</v>
      </c>
      <c r="R99" s="2" t="s">
        <v>5543</v>
      </c>
      <c r="S99" s="2" t="s">
        <v>5544</v>
      </c>
      <c r="U99" s="2" t="s">
        <v>4039</v>
      </c>
      <c r="V99" s="2" t="s">
        <v>4792</v>
      </c>
      <c r="W99" s="2" t="s">
        <v>5545</v>
      </c>
      <c r="X99" s="2" t="s">
        <v>5543</v>
      </c>
      <c r="Y99" s="2" t="s">
        <v>5544</v>
      </c>
    </row>
    <row r="100" spans="1:25" ht="12.75" customHeight="1" x14ac:dyDescent="0.2">
      <c r="A100" s="396" t="s">
        <v>98</v>
      </c>
      <c r="B100" s="396">
        <v>140</v>
      </c>
      <c r="C100" s="396">
        <v>134</v>
      </c>
      <c r="D100" s="396">
        <v>103</v>
      </c>
      <c r="E100" s="401">
        <f t="shared" ref="E100:E111" si="44">(+D100-B100)/B100</f>
        <v>-0.26428571428571429</v>
      </c>
      <c r="F100" s="401">
        <f t="shared" ref="F100:F111" si="45">(+D100-C100)/C100</f>
        <v>-0.23134328358208955</v>
      </c>
      <c r="H100" s="396">
        <v>97</v>
      </c>
      <c r="I100" s="396">
        <v>97</v>
      </c>
      <c r="J100" s="396">
        <v>121</v>
      </c>
      <c r="K100" s="401">
        <f t="shared" ref="K100:K111" si="46">(+J100-H100)/H100</f>
        <v>0.24742268041237114</v>
      </c>
      <c r="L100" s="401">
        <f t="shared" ref="L100:L111" si="47">(+J100-I100)/I100</f>
        <v>0.24742268041237114</v>
      </c>
      <c r="N100" s="396" t="s">
        <v>98</v>
      </c>
      <c r="O100" s="396">
        <v>140</v>
      </c>
      <c r="P100" s="396">
        <v>134</v>
      </c>
      <c r="Q100" s="396">
        <v>103</v>
      </c>
      <c r="R100" s="401">
        <f t="shared" ref="R100:R111" si="48">(+Q100-O100)/O100</f>
        <v>-0.26428571428571429</v>
      </c>
      <c r="S100" s="401">
        <f t="shared" ref="S100:S111" si="49">(+Q100-P100)/P100</f>
        <v>-0.23134328358208955</v>
      </c>
      <c r="U100" s="396">
        <v>97</v>
      </c>
      <c r="V100" s="396">
        <v>97</v>
      </c>
      <c r="W100" s="396">
        <v>121</v>
      </c>
      <c r="X100" s="401">
        <f t="shared" ref="X100:X111" si="50">(+W100-U100)/U100</f>
        <v>0.24742268041237114</v>
      </c>
      <c r="Y100" s="401">
        <f t="shared" ref="Y100:Y111" si="51">(+W100-V100)/V100</f>
        <v>0.24742268041237114</v>
      </c>
    </row>
    <row r="101" spans="1:25" ht="12.75" customHeight="1" x14ac:dyDescent="0.2">
      <c r="A101" s="396" t="s">
        <v>99</v>
      </c>
      <c r="B101" s="396">
        <v>178</v>
      </c>
      <c r="C101" s="396">
        <v>123</v>
      </c>
      <c r="D101" s="396">
        <v>125</v>
      </c>
      <c r="E101" s="401">
        <f t="shared" si="44"/>
        <v>-0.29775280898876405</v>
      </c>
      <c r="F101" s="401">
        <f t="shared" si="45"/>
        <v>1.6260162601626018E-2</v>
      </c>
      <c r="H101" s="396">
        <v>99</v>
      </c>
      <c r="I101" s="396">
        <v>100</v>
      </c>
      <c r="J101" s="396">
        <v>78</v>
      </c>
      <c r="K101" s="401">
        <f t="shared" si="46"/>
        <v>-0.21212121212121213</v>
      </c>
      <c r="L101" s="401">
        <f t="shared" si="47"/>
        <v>-0.22</v>
      </c>
      <c r="N101" s="396" t="s">
        <v>99</v>
      </c>
      <c r="O101" s="396">
        <v>178</v>
      </c>
      <c r="P101" s="396">
        <v>123</v>
      </c>
      <c r="Q101" s="396">
        <v>125</v>
      </c>
      <c r="R101" s="401">
        <f t="shared" si="48"/>
        <v>-0.29775280898876405</v>
      </c>
      <c r="S101" s="401">
        <f t="shared" si="49"/>
        <v>1.6260162601626018E-2</v>
      </c>
      <c r="U101" s="396">
        <v>99</v>
      </c>
      <c r="V101" s="396">
        <v>100</v>
      </c>
      <c r="W101" s="396">
        <v>78</v>
      </c>
      <c r="X101" s="401">
        <f t="shared" si="50"/>
        <v>-0.21212121212121213</v>
      </c>
      <c r="Y101" s="401">
        <f t="shared" si="51"/>
        <v>-0.22</v>
      </c>
    </row>
    <row r="102" spans="1:25" ht="12.75" customHeight="1" x14ac:dyDescent="0.2">
      <c r="A102" s="396" t="s">
        <v>100</v>
      </c>
      <c r="B102" s="396">
        <v>213</v>
      </c>
      <c r="C102" s="396">
        <v>201</v>
      </c>
      <c r="D102" s="396">
        <v>183</v>
      </c>
      <c r="E102" s="401">
        <f t="shared" si="44"/>
        <v>-0.14084507042253522</v>
      </c>
      <c r="F102" s="401">
        <f t="shared" si="45"/>
        <v>-8.9552238805970144E-2</v>
      </c>
      <c r="H102" s="396">
        <v>136</v>
      </c>
      <c r="I102" s="396">
        <v>151</v>
      </c>
      <c r="J102" s="396">
        <v>138</v>
      </c>
      <c r="K102" s="401">
        <f t="shared" si="46"/>
        <v>1.4705882352941176E-2</v>
      </c>
      <c r="L102" s="401">
        <f t="shared" si="47"/>
        <v>-8.6092715231788075E-2</v>
      </c>
      <c r="N102" s="396" t="s">
        <v>100</v>
      </c>
      <c r="O102" s="396">
        <v>213</v>
      </c>
      <c r="P102" s="396">
        <v>201</v>
      </c>
      <c r="Q102" s="396">
        <v>183</v>
      </c>
      <c r="R102" s="401">
        <f t="shared" si="48"/>
        <v>-0.14084507042253522</v>
      </c>
      <c r="S102" s="401">
        <f t="shared" si="49"/>
        <v>-8.9552238805970144E-2</v>
      </c>
      <c r="U102" s="396">
        <v>136</v>
      </c>
      <c r="V102" s="396">
        <v>151</v>
      </c>
      <c r="W102" s="396">
        <v>138</v>
      </c>
      <c r="X102" s="401">
        <f t="shared" si="50"/>
        <v>1.4705882352941176E-2</v>
      </c>
      <c r="Y102" s="401">
        <f t="shared" si="51"/>
        <v>-8.6092715231788075E-2</v>
      </c>
    </row>
    <row r="103" spans="1:25" ht="12.75" customHeight="1" x14ac:dyDescent="0.2">
      <c r="A103" s="396" t="s">
        <v>101</v>
      </c>
      <c r="B103" s="11">
        <v>178</v>
      </c>
      <c r="C103" s="11">
        <v>224</v>
      </c>
      <c r="D103" s="11">
        <v>212</v>
      </c>
      <c r="E103" s="401">
        <f t="shared" si="44"/>
        <v>0.19101123595505617</v>
      </c>
      <c r="F103" s="401">
        <f t="shared" si="45"/>
        <v>-5.3571428571428568E-2</v>
      </c>
      <c r="H103" s="11">
        <v>157</v>
      </c>
      <c r="I103" s="11">
        <v>173</v>
      </c>
      <c r="J103" s="11">
        <v>124</v>
      </c>
      <c r="K103" s="401">
        <f t="shared" si="46"/>
        <v>-0.21019108280254778</v>
      </c>
      <c r="L103" s="401">
        <f t="shared" si="47"/>
        <v>-0.2832369942196532</v>
      </c>
      <c r="N103" s="396" t="s">
        <v>101</v>
      </c>
      <c r="O103" s="11">
        <v>178</v>
      </c>
      <c r="P103" s="11">
        <v>224</v>
      </c>
      <c r="Q103" s="11">
        <v>212</v>
      </c>
      <c r="R103" s="401">
        <f t="shared" si="48"/>
        <v>0.19101123595505617</v>
      </c>
      <c r="S103" s="401">
        <f t="shared" si="49"/>
        <v>-5.3571428571428568E-2</v>
      </c>
      <c r="U103" s="11">
        <v>157</v>
      </c>
      <c r="V103" s="11">
        <v>173</v>
      </c>
      <c r="W103" s="11">
        <v>124</v>
      </c>
      <c r="X103" s="401">
        <f t="shared" si="50"/>
        <v>-0.21019108280254778</v>
      </c>
      <c r="Y103" s="401">
        <f t="shared" si="51"/>
        <v>-0.2832369942196532</v>
      </c>
    </row>
    <row r="104" spans="1:25" ht="12.75" customHeight="1" x14ac:dyDescent="0.2">
      <c r="A104" s="396" t="s">
        <v>102</v>
      </c>
      <c r="B104" s="11">
        <v>206</v>
      </c>
      <c r="C104" s="11">
        <v>249</v>
      </c>
      <c r="D104" s="11">
        <v>213</v>
      </c>
      <c r="E104" s="401">
        <f t="shared" si="44"/>
        <v>3.3980582524271843E-2</v>
      </c>
      <c r="F104" s="401">
        <f t="shared" si="45"/>
        <v>-0.14457831325301204</v>
      </c>
      <c r="H104" s="11">
        <v>174</v>
      </c>
      <c r="I104" s="11">
        <v>161</v>
      </c>
      <c r="J104" s="11">
        <v>176</v>
      </c>
      <c r="K104" s="401">
        <f t="shared" si="46"/>
        <v>1.1494252873563218E-2</v>
      </c>
      <c r="L104" s="401">
        <f t="shared" si="47"/>
        <v>9.3167701863354033E-2</v>
      </c>
      <c r="N104" s="396" t="s">
        <v>102</v>
      </c>
      <c r="O104" s="11">
        <v>206</v>
      </c>
      <c r="P104" s="11">
        <v>249</v>
      </c>
      <c r="Q104" s="11">
        <v>213</v>
      </c>
      <c r="R104" s="401">
        <f t="shared" si="48"/>
        <v>3.3980582524271843E-2</v>
      </c>
      <c r="S104" s="401">
        <f t="shared" si="49"/>
        <v>-0.14457831325301204</v>
      </c>
      <c r="U104" s="11">
        <v>174</v>
      </c>
      <c r="V104" s="11">
        <v>161</v>
      </c>
      <c r="W104" s="11">
        <v>176</v>
      </c>
      <c r="X104" s="401">
        <f t="shared" si="50"/>
        <v>1.1494252873563218E-2</v>
      </c>
      <c r="Y104" s="401">
        <f t="shared" si="51"/>
        <v>9.3167701863354033E-2</v>
      </c>
    </row>
    <row r="105" spans="1:25" ht="12.75" customHeight="1" x14ac:dyDescent="0.2">
      <c r="A105" s="396" t="s">
        <v>103</v>
      </c>
      <c r="B105" s="11">
        <v>233</v>
      </c>
      <c r="C105" s="11">
        <v>289</v>
      </c>
      <c r="D105" s="11">
        <v>241</v>
      </c>
      <c r="E105" s="401">
        <f t="shared" si="44"/>
        <v>3.4334763948497854E-2</v>
      </c>
      <c r="F105" s="401">
        <f t="shared" si="45"/>
        <v>-0.16608996539792387</v>
      </c>
      <c r="H105" s="11">
        <v>198</v>
      </c>
      <c r="I105" s="11">
        <v>247</v>
      </c>
      <c r="J105" s="11">
        <v>200</v>
      </c>
      <c r="K105" s="401">
        <f t="shared" si="46"/>
        <v>1.0101010101010102E-2</v>
      </c>
      <c r="L105" s="401">
        <f t="shared" si="47"/>
        <v>-0.19028340080971659</v>
      </c>
      <c r="N105" s="396" t="s">
        <v>103</v>
      </c>
      <c r="O105" s="11">
        <v>233</v>
      </c>
      <c r="P105" s="11">
        <v>289</v>
      </c>
      <c r="Q105" s="11">
        <v>241</v>
      </c>
      <c r="R105" s="401">
        <f t="shared" si="48"/>
        <v>3.4334763948497854E-2</v>
      </c>
      <c r="S105" s="401">
        <f t="shared" si="49"/>
        <v>-0.16608996539792387</v>
      </c>
      <c r="U105" s="11">
        <v>198</v>
      </c>
      <c r="V105" s="11">
        <v>247</v>
      </c>
      <c r="W105" s="11">
        <v>200</v>
      </c>
      <c r="X105" s="401">
        <f t="shared" si="50"/>
        <v>1.0101010101010102E-2</v>
      </c>
      <c r="Y105" s="401">
        <f t="shared" si="51"/>
        <v>-0.19028340080971659</v>
      </c>
    </row>
    <row r="106" spans="1:25" ht="12.75" customHeight="1" x14ac:dyDescent="0.2">
      <c r="A106" s="396" t="s">
        <v>104</v>
      </c>
      <c r="B106" s="11">
        <v>240</v>
      </c>
      <c r="C106" s="11">
        <v>260</v>
      </c>
      <c r="D106" s="11">
        <v>212</v>
      </c>
      <c r="E106" s="401">
        <f t="shared" si="44"/>
        <v>-0.11666666666666667</v>
      </c>
      <c r="F106" s="401">
        <f t="shared" si="45"/>
        <v>-0.18461538461538463</v>
      </c>
      <c r="H106" s="11">
        <v>217</v>
      </c>
      <c r="I106" s="11">
        <v>246</v>
      </c>
      <c r="J106" s="11">
        <v>178</v>
      </c>
      <c r="K106" s="401">
        <f t="shared" si="46"/>
        <v>-0.17972350230414746</v>
      </c>
      <c r="L106" s="401">
        <f t="shared" si="47"/>
        <v>-0.27642276422764228</v>
      </c>
      <c r="N106" s="396" t="s">
        <v>104</v>
      </c>
      <c r="O106" s="11">
        <v>240</v>
      </c>
      <c r="P106" s="11">
        <v>260</v>
      </c>
      <c r="Q106" s="11">
        <v>212</v>
      </c>
      <c r="R106" s="401">
        <f t="shared" si="48"/>
        <v>-0.11666666666666667</v>
      </c>
      <c r="S106" s="401">
        <f t="shared" si="49"/>
        <v>-0.18461538461538463</v>
      </c>
      <c r="U106" s="11">
        <v>217</v>
      </c>
      <c r="V106" s="11">
        <v>246</v>
      </c>
      <c r="W106" s="11">
        <v>178</v>
      </c>
      <c r="X106" s="401">
        <f t="shared" si="50"/>
        <v>-0.17972350230414746</v>
      </c>
      <c r="Y106" s="401">
        <f t="shared" si="51"/>
        <v>-0.27642276422764228</v>
      </c>
    </row>
    <row r="107" spans="1:25" ht="12.75" customHeight="1" x14ac:dyDescent="0.2">
      <c r="A107" s="396" t="s">
        <v>105</v>
      </c>
      <c r="B107" s="11">
        <v>254</v>
      </c>
      <c r="C107" s="11">
        <v>258</v>
      </c>
      <c r="D107" s="11">
        <v>176</v>
      </c>
      <c r="E107" s="401">
        <f t="shared" si="44"/>
        <v>-0.30708661417322836</v>
      </c>
      <c r="F107" s="401">
        <f t="shared" si="45"/>
        <v>-0.31782945736434109</v>
      </c>
      <c r="H107" s="11">
        <v>242</v>
      </c>
      <c r="I107" s="11">
        <v>223</v>
      </c>
      <c r="J107" s="11">
        <v>194</v>
      </c>
      <c r="K107" s="401">
        <f t="shared" si="46"/>
        <v>-0.19834710743801653</v>
      </c>
      <c r="L107" s="401">
        <f t="shared" si="47"/>
        <v>-0.13004484304932734</v>
      </c>
      <c r="N107" s="396" t="s">
        <v>105</v>
      </c>
      <c r="O107" s="11">
        <v>254</v>
      </c>
      <c r="P107" s="11">
        <v>258</v>
      </c>
      <c r="Q107" s="11">
        <v>176</v>
      </c>
      <c r="R107" s="401">
        <f t="shared" si="48"/>
        <v>-0.30708661417322836</v>
      </c>
      <c r="S107" s="401">
        <f t="shared" si="49"/>
        <v>-0.31782945736434109</v>
      </c>
      <c r="U107" s="11">
        <v>242</v>
      </c>
      <c r="V107" s="11">
        <v>223</v>
      </c>
      <c r="W107" s="11">
        <v>194</v>
      </c>
      <c r="X107" s="401">
        <f t="shared" si="50"/>
        <v>-0.19834710743801653</v>
      </c>
      <c r="Y107" s="401">
        <f t="shared" si="51"/>
        <v>-0.13004484304932734</v>
      </c>
    </row>
    <row r="108" spans="1:25" ht="12.75" customHeight="1" x14ac:dyDescent="0.2">
      <c r="A108" s="396" t="s">
        <v>106</v>
      </c>
      <c r="B108" s="11">
        <v>205</v>
      </c>
      <c r="C108" s="11">
        <v>247</v>
      </c>
      <c r="D108" s="11">
        <v>158</v>
      </c>
      <c r="E108" s="401">
        <f t="shared" si="44"/>
        <v>-0.22926829268292684</v>
      </c>
      <c r="F108" s="401">
        <f t="shared" si="45"/>
        <v>-0.36032388663967613</v>
      </c>
      <c r="H108" s="11">
        <v>230</v>
      </c>
      <c r="I108" s="11">
        <v>228</v>
      </c>
      <c r="J108" s="11">
        <v>165</v>
      </c>
      <c r="K108" s="401">
        <f t="shared" si="46"/>
        <v>-0.28260869565217389</v>
      </c>
      <c r="L108" s="401">
        <f t="shared" si="47"/>
        <v>-0.27631578947368424</v>
      </c>
      <c r="N108" s="396" t="s">
        <v>106</v>
      </c>
      <c r="O108" s="11">
        <v>205</v>
      </c>
      <c r="P108" s="11">
        <v>247</v>
      </c>
      <c r="Q108" s="11">
        <v>158</v>
      </c>
      <c r="R108" s="401">
        <f t="shared" si="48"/>
        <v>-0.22926829268292684</v>
      </c>
      <c r="S108" s="401">
        <f t="shared" si="49"/>
        <v>-0.36032388663967613</v>
      </c>
      <c r="U108" s="11">
        <v>230</v>
      </c>
      <c r="V108" s="11">
        <v>228</v>
      </c>
      <c r="W108" s="11">
        <v>165</v>
      </c>
      <c r="X108" s="401">
        <f t="shared" si="50"/>
        <v>-0.28260869565217389</v>
      </c>
      <c r="Y108" s="401">
        <f t="shared" si="51"/>
        <v>-0.27631578947368424</v>
      </c>
    </row>
    <row r="109" spans="1:25" ht="12.75" customHeight="1" x14ac:dyDescent="0.2">
      <c r="A109" s="396" t="s">
        <v>107</v>
      </c>
      <c r="B109" s="11">
        <v>203</v>
      </c>
      <c r="C109" s="11">
        <v>171</v>
      </c>
      <c r="D109" s="11">
        <v>136</v>
      </c>
      <c r="E109" s="401">
        <f t="shared" si="44"/>
        <v>-0.33004926108374383</v>
      </c>
      <c r="F109" s="401">
        <f t="shared" si="45"/>
        <v>-0.2046783625730994</v>
      </c>
      <c r="H109" s="11">
        <v>235</v>
      </c>
      <c r="I109" s="11">
        <v>219</v>
      </c>
      <c r="J109" s="11">
        <v>149</v>
      </c>
      <c r="K109" s="401">
        <f t="shared" si="46"/>
        <v>-0.36595744680851061</v>
      </c>
      <c r="L109" s="401">
        <f t="shared" si="47"/>
        <v>-0.31963470319634701</v>
      </c>
      <c r="N109" s="396" t="s">
        <v>107</v>
      </c>
      <c r="O109" s="11">
        <v>203</v>
      </c>
      <c r="P109" s="11">
        <v>171</v>
      </c>
      <c r="Q109" s="11">
        <v>136</v>
      </c>
      <c r="R109" s="401">
        <f t="shared" si="48"/>
        <v>-0.33004926108374383</v>
      </c>
      <c r="S109" s="401">
        <f t="shared" si="49"/>
        <v>-0.2046783625730994</v>
      </c>
      <c r="U109" s="11">
        <v>235</v>
      </c>
      <c r="V109" s="11">
        <v>219</v>
      </c>
      <c r="W109" s="11">
        <v>149</v>
      </c>
      <c r="X109" s="401">
        <f t="shared" si="50"/>
        <v>-0.36595744680851061</v>
      </c>
      <c r="Y109" s="401">
        <f t="shared" si="51"/>
        <v>-0.31963470319634701</v>
      </c>
    </row>
    <row r="110" spans="1:25" ht="12.75" customHeight="1" x14ac:dyDescent="0.2">
      <c r="A110" s="396" t="s">
        <v>108</v>
      </c>
      <c r="B110" s="11">
        <v>127</v>
      </c>
      <c r="C110" s="11">
        <v>109</v>
      </c>
      <c r="D110" s="11">
        <v>118</v>
      </c>
      <c r="E110" s="401">
        <f t="shared" si="44"/>
        <v>-7.0866141732283464E-2</v>
      </c>
      <c r="F110" s="401">
        <f t="shared" si="45"/>
        <v>8.2568807339449546E-2</v>
      </c>
      <c r="H110" s="11">
        <v>186</v>
      </c>
      <c r="I110" s="11">
        <v>193</v>
      </c>
      <c r="J110" s="11">
        <v>106</v>
      </c>
      <c r="K110" s="401">
        <f t="shared" si="46"/>
        <v>-0.43010752688172044</v>
      </c>
      <c r="L110" s="401">
        <f t="shared" si="47"/>
        <v>-0.45077720207253885</v>
      </c>
      <c r="N110" s="396" t="s">
        <v>108</v>
      </c>
      <c r="O110" s="11">
        <v>127</v>
      </c>
      <c r="P110" s="11">
        <v>109</v>
      </c>
      <c r="Q110" s="11">
        <v>118</v>
      </c>
      <c r="R110" s="401">
        <f t="shared" si="48"/>
        <v>-7.0866141732283464E-2</v>
      </c>
      <c r="S110" s="401">
        <f t="shared" si="49"/>
        <v>8.2568807339449546E-2</v>
      </c>
      <c r="U110" s="11">
        <v>186</v>
      </c>
      <c r="V110" s="11">
        <v>193</v>
      </c>
      <c r="W110" s="11">
        <v>106</v>
      </c>
      <c r="X110" s="401">
        <f t="shared" si="50"/>
        <v>-0.43010752688172044</v>
      </c>
      <c r="Y110" s="401">
        <f t="shared" si="51"/>
        <v>-0.45077720207253885</v>
      </c>
    </row>
    <row r="111" spans="1:25" ht="12.75" customHeight="1" x14ac:dyDescent="0.2">
      <c r="A111" t="s">
        <v>109</v>
      </c>
      <c r="B111" s="11">
        <v>111</v>
      </c>
      <c r="C111" s="11">
        <v>83</v>
      </c>
      <c r="D111" s="6">
        <v>67</v>
      </c>
      <c r="E111" s="385">
        <f t="shared" si="44"/>
        <v>-0.3963963963963964</v>
      </c>
      <c r="F111" s="385">
        <f t="shared" si="45"/>
        <v>-0.19277108433734941</v>
      </c>
      <c r="G111"/>
      <c r="H111" s="11">
        <v>173</v>
      </c>
      <c r="I111" s="11">
        <v>160</v>
      </c>
      <c r="J111" s="6">
        <v>106</v>
      </c>
      <c r="K111" s="385">
        <f t="shared" si="46"/>
        <v>-0.38728323699421963</v>
      </c>
      <c r="L111" s="385">
        <f t="shared" si="47"/>
        <v>-0.33750000000000002</v>
      </c>
      <c r="N111" t="s">
        <v>109</v>
      </c>
      <c r="O111" s="11">
        <v>111</v>
      </c>
      <c r="P111" s="11">
        <v>83</v>
      </c>
      <c r="Q111" s="6">
        <v>67</v>
      </c>
      <c r="R111" s="385">
        <f t="shared" si="48"/>
        <v>-0.3963963963963964</v>
      </c>
      <c r="S111" s="385">
        <f t="shared" si="49"/>
        <v>-0.19277108433734941</v>
      </c>
      <c r="T111"/>
      <c r="U111" s="11">
        <v>173</v>
      </c>
      <c r="V111" s="11">
        <v>160</v>
      </c>
      <c r="W111" s="6">
        <v>106</v>
      </c>
      <c r="X111" s="385">
        <f t="shared" si="50"/>
        <v>-0.38728323699421963</v>
      </c>
      <c r="Y111" s="385">
        <f t="shared" si="51"/>
        <v>-0.33750000000000002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2288</v>
      </c>
      <c r="C113" s="396">
        <f>SUM(C100:C111)</f>
        <v>2348</v>
      </c>
      <c r="D113" s="396">
        <f>SUM(D100:D111)</f>
        <v>1944</v>
      </c>
      <c r="E113" s="401">
        <f>(+D113-B113)/B113</f>
        <v>-0.15034965034965034</v>
      </c>
      <c r="F113" s="401">
        <f>(+D113-C113)/C113</f>
        <v>-0.17206132879045996</v>
      </c>
      <c r="H113" s="396">
        <f>SUM(H100:H112)</f>
        <v>2144</v>
      </c>
      <c r="I113" s="396">
        <f>SUM(I100:I112)</f>
        <v>2198</v>
      </c>
      <c r="J113" s="396">
        <f>SUM(J100:J112)</f>
        <v>1735</v>
      </c>
      <c r="K113" s="401">
        <f>(+J113-H113)/H113</f>
        <v>-0.19076492537313433</v>
      </c>
      <c r="L113" s="401">
        <f>(+J113-I113)/I113</f>
        <v>-0.21064604185623295</v>
      </c>
      <c r="N113" s="396" t="s">
        <v>110</v>
      </c>
      <c r="O113" s="396">
        <f>SUM(O100:O111)</f>
        <v>2288</v>
      </c>
      <c r="P113" s="396">
        <f>SUM(P100:P111)</f>
        <v>2348</v>
      </c>
      <c r="Q113" s="396">
        <f>SUM(Q100:Q111)</f>
        <v>1944</v>
      </c>
      <c r="R113" s="401">
        <f>(+Q113-O113)/O113</f>
        <v>-0.15034965034965034</v>
      </c>
      <c r="S113" s="401">
        <f>(+Q113-P113)/P113</f>
        <v>-0.17206132879045996</v>
      </c>
      <c r="U113" s="396">
        <f>SUM(U100:U112)</f>
        <v>2144</v>
      </c>
      <c r="V113" s="396">
        <f>SUM(V100:V112)</f>
        <v>2198</v>
      </c>
      <c r="W113" s="396">
        <f>SUM(W100:W112)</f>
        <v>1735</v>
      </c>
      <c r="X113" s="401">
        <f>(+W113-U113)/U113</f>
        <v>-0.19076492537313433</v>
      </c>
      <c r="Y113" s="401">
        <f>(+W113-V113)/V113</f>
        <v>-0.21064604185623295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44937</v>
      </c>
      <c r="G116" s="399" t="s">
        <v>3</v>
      </c>
      <c r="N116" s="395">
        <f ca="1">TODAY()</f>
        <v>44937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4038</v>
      </c>
      <c r="C118" s="2" t="s">
        <v>4791</v>
      </c>
      <c r="D118" s="2" t="s">
        <v>5542</v>
      </c>
      <c r="E118" s="2" t="s">
        <v>5543</v>
      </c>
      <c r="F118" s="2" t="s">
        <v>5544</v>
      </c>
      <c r="H118" s="2" t="s">
        <v>4039</v>
      </c>
      <c r="I118" s="2" t="s">
        <v>4792</v>
      </c>
      <c r="J118" s="2" t="s">
        <v>5545</v>
      </c>
      <c r="K118" s="2" t="s">
        <v>5543</v>
      </c>
      <c r="L118" s="2" t="s">
        <v>5544</v>
      </c>
      <c r="O118" s="2" t="s">
        <v>4038</v>
      </c>
      <c r="P118" s="2" t="s">
        <v>4791</v>
      </c>
      <c r="Q118" s="2" t="s">
        <v>5542</v>
      </c>
      <c r="R118" s="2" t="s">
        <v>5543</v>
      </c>
      <c r="S118" s="2" t="s">
        <v>5544</v>
      </c>
      <c r="U118" s="2" t="s">
        <v>4039</v>
      </c>
      <c r="V118" s="2" t="s">
        <v>4792</v>
      </c>
      <c r="W118" s="2" t="s">
        <v>5545</v>
      </c>
      <c r="X118" s="2" t="s">
        <v>5543</v>
      </c>
      <c r="Y118" s="2" t="s">
        <v>5544</v>
      </c>
    </row>
    <row r="119" spans="1:25" ht="12.75" customHeight="1" x14ac:dyDescent="0.2">
      <c r="A119" s="396" t="s">
        <v>98</v>
      </c>
      <c r="B119" s="396">
        <v>201</v>
      </c>
      <c r="C119" s="396">
        <v>200</v>
      </c>
      <c r="D119" s="396">
        <v>173</v>
      </c>
      <c r="E119" s="401">
        <f t="shared" ref="E119:E130" si="52">(+D119-B119)/B119</f>
        <v>-0.13930348258706468</v>
      </c>
      <c r="F119" s="401">
        <f t="shared" ref="F119:F130" si="53">(+D119-C119)/C119</f>
        <v>-0.13500000000000001</v>
      </c>
      <c r="H119" s="396">
        <v>165</v>
      </c>
      <c r="I119" s="396">
        <v>167</v>
      </c>
      <c r="J119" s="396">
        <v>168</v>
      </c>
      <c r="K119" s="401">
        <f t="shared" ref="K119:K130" si="54">(+J119-H119)/H119</f>
        <v>1.8181818181818181E-2</v>
      </c>
      <c r="L119" s="401">
        <f t="shared" ref="L119:L130" si="55">(+J119-I119)/I119</f>
        <v>5.9880239520958087E-3</v>
      </c>
      <c r="N119" s="396" t="s">
        <v>98</v>
      </c>
      <c r="O119" s="396">
        <v>201</v>
      </c>
      <c r="P119" s="396">
        <v>200</v>
      </c>
      <c r="Q119" s="396">
        <v>173</v>
      </c>
      <c r="R119" s="401">
        <f t="shared" ref="R119:R130" si="56">(+Q119-O119)/O119</f>
        <v>-0.13930348258706468</v>
      </c>
      <c r="S119" s="401">
        <f t="shared" ref="S119:S130" si="57">(+Q119-P119)/P119</f>
        <v>-0.13500000000000001</v>
      </c>
      <c r="U119" s="396">
        <v>165</v>
      </c>
      <c r="V119" s="396">
        <v>167</v>
      </c>
      <c r="W119" s="396">
        <v>168</v>
      </c>
      <c r="X119" s="401">
        <f t="shared" ref="X119:X130" si="58">(+W119-U119)/U119</f>
        <v>1.8181818181818181E-2</v>
      </c>
      <c r="Y119" s="401">
        <f t="shared" ref="Y119:Y130" si="59">(+W119-V119)/V119</f>
        <v>5.9880239520958087E-3</v>
      </c>
    </row>
    <row r="120" spans="1:25" ht="12.75" customHeight="1" x14ac:dyDescent="0.2">
      <c r="A120" s="396" t="s">
        <v>99</v>
      </c>
      <c r="B120" s="396">
        <v>256</v>
      </c>
      <c r="C120" s="396">
        <v>170</v>
      </c>
      <c r="D120" s="396">
        <v>166</v>
      </c>
      <c r="E120" s="401">
        <f t="shared" si="52"/>
        <v>-0.3515625</v>
      </c>
      <c r="F120" s="401">
        <f t="shared" si="53"/>
        <v>-2.3529411764705882E-2</v>
      </c>
      <c r="H120" s="396">
        <v>133</v>
      </c>
      <c r="I120" s="396">
        <v>185</v>
      </c>
      <c r="J120" s="396">
        <v>209</v>
      </c>
      <c r="K120" s="401">
        <f t="shared" si="54"/>
        <v>0.5714285714285714</v>
      </c>
      <c r="L120" s="401">
        <f t="shared" si="55"/>
        <v>0.12972972972972974</v>
      </c>
      <c r="N120" s="396" t="s">
        <v>99</v>
      </c>
      <c r="O120" s="396">
        <v>256</v>
      </c>
      <c r="P120" s="396">
        <v>170</v>
      </c>
      <c r="Q120" s="396">
        <v>166</v>
      </c>
      <c r="R120" s="401">
        <f t="shared" si="56"/>
        <v>-0.3515625</v>
      </c>
      <c r="S120" s="401">
        <f t="shared" si="57"/>
        <v>-2.3529411764705882E-2</v>
      </c>
      <c r="U120" s="396">
        <v>133</v>
      </c>
      <c r="V120" s="396">
        <v>185</v>
      </c>
      <c r="W120" s="396">
        <v>209</v>
      </c>
      <c r="X120" s="401">
        <f t="shared" si="58"/>
        <v>0.5714285714285714</v>
      </c>
      <c r="Y120" s="401">
        <f t="shared" si="59"/>
        <v>0.12972972972972974</v>
      </c>
    </row>
    <row r="121" spans="1:25" ht="12.75" customHeight="1" x14ac:dyDescent="0.2">
      <c r="A121" s="396" t="s">
        <v>100</v>
      </c>
      <c r="B121" s="396">
        <v>320</v>
      </c>
      <c r="C121" s="396">
        <v>259</v>
      </c>
      <c r="D121" s="396">
        <v>285</v>
      </c>
      <c r="E121" s="401">
        <f t="shared" si="52"/>
        <v>-0.109375</v>
      </c>
      <c r="F121" s="401">
        <f t="shared" si="53"/>
        <v>0.10038610038610038</v>
      </c>
      <c r="H121" s="396">
        <v>210</v>
      </c>
      <c r="I121" s="396">
        <v>245</v>
      </c>
      <c r="J121" s="396">
        <v>221</v>
      </c>
      <c r="K121" s="401">
        <f t="shared" si="54"/>
        <v>5.2380952380952382E-2</v>
      </c>
      <c r="L121" s="401">
        <f t="shared" si="55"/>
        <v>-9.7959183673469383E-2</v>
      </c>
      <c r="N121" s="396" t="s">
        <v>100</v>
      </c>
      <c r="O121" s="396">
        <v>320</v>
      </c>
      <c r="P121" s="396">
        <v>259</v>
      </c>
      <c r="Q121" s="396">
        <v>285</v>
      </c>
      <c r="R121" s="401">
        <f t="shared" si="56"/>
        <v>-0.109375</v>
      </c>
      <c r="S121" s="401">
        <f t="shared" si="57"/>
        <v>0.10038610038610038</v>
      </c>
      <c r="U121" s="396">
        <v>210</v>
      </c>
      <c r="V121" s="396">
        <v>245</v>
      </c>
      <c r="W121" s="396">
        <v>221</v>
      </c>
      <c r="X121" s="401">
        <f t="shared" si="58"/>
        <v>5.2380952380952382E-2</v>
      </c>
      <c r="Y121" s="401">
        <f t="shared" si="59"/>
        <v>-9.7959183673469383E-2</v>
      </c>
    </row>
    <row r="122" spans="1:25" ht="12.75" customHeight="1" x14ac:dyDescent="0.2">
      <c r="A122" s="396" t="s">
        <v>101</v>
      </c>
      <c r="B122" s="11">
        <v>225</v>
      </c>
      <c r="C122" s="11">
        <v>341</v>
      </c>
      <c r="D122" s="11">
        <v>329</v>
      </c>
      <c r="E122" s="401">
        <f t="shared" si="52"/>
        <v>0.4622222222222222</v>
      </c>
      <c r="F122" s="401">
        <f t="shared" si="53"/>
        <v>-3.519061583577713E-2</v>
      </c>
      <c r="H122" s="11">
        <v>197</v>
      </c>
      <c r="I122" s="11">
        <v>252</v>
      </c>
      <c r="J122" s="11">
        <v>236</v>
      </c>
      <c r="K122" s="401">
        <f t="shared" si="54"/>
        <v>0.19796954314720813</v>
      </c>
      <c r="L122" s="401">
        <f t="shared" si="55"/>
        <v>-6.3492063492063489E-2</v>
      </c>
      <c r="N122" s="396" t="s">
        <v>101</v>
      </c>
      <c r="O122" s="11">
        <v>225</v>
      </c>
      <c r="P122" s="11">
        <v>341</v>
      </c>
      <c r="Q122" s="11">
        <v>329</v>
      </c>
      <c r="R122" s="401">
        <f t="shared" si="56"/>
        <v>0.4622222222222222</v>
      </c>
      <c r="S122" s="401">
        <f t="shared" si="57"/>
        <v>-3.519061583577713E-2</v>
      </c>
      <c r="U122" s="11">
        <v>197</v>
      </c>
      <c r="V122" s="11">
        <v>252</v>
      </c>
      <c r="W122" s="11">
        <v>236</v>
      </c>
      <c r="X122" s="401">
        <f t="shared" si="58"/>
        <v>0.19796954314720813</v>
      </c>
      <c r="Y122" s="401">
        <f t="shared" si="59"/>
        <v>-6.3492063492063489E-2</v>
      </c>
    </row>
    <row r="123" spans="1:25" ht="12.75" customHeight="1" x14ac:dyDescent="0.2">
      <c r="A123" s="396" t="s">
        <v>102</v>
      </c>
      <c r="B123" s="11">
        <v>292</v>
      </c>
      <c r="C123" s="11">
        <v>368</v>
      </c>
      <c r="D123" s="11">
        <v>361</v>
      </c>
      <c r="E123" s="401">
        <f t="shared" si="52"/>
        <v>0.2363013698630137</v>
      </c>
      <c r="F123" s="401">
        <f t="shared" si="53"/>
        <v>-1.9021739130434784E-2</v>
      </c>
      <c r="H123" s="11">
        <v>221</v>
      </c>
      <c r="I123" s="11">
        <v>257</v>
      </c>
      <c r="J123" s="11">
        <v>268</v>
      </c>
      <c r="K123" s="401">
        <f t="shared" si="54"/>
        <v>0.21266968325791855</v>
      </c>
      <c r="L123" s="401">
        <f t="shared" si="55"/>
        <v>4.2801556420233464E-2</v>
      </c>
      <c r="N123" s="396" t="s">
        <v>102</v>
      </c>
      <c r="O123" s="11">
        <v>292</v>
      </c>
      <c r="P123" s="11">
        <v>368</v>
      </c>
      <c r="Q123" s="11">
        <v>361</v>
      </c>
      <c r="R123" s="401">
        <f t="shared" si="56"/>
        <v>0.2363013698630137</v>
      </c>
      <c r="S123" s="401">
        <f t="shared" si="57"/>
        <v>-1.9021739130434784E-2</v>
      </c>
      <c r="U123" s="11">
        <v>221</v>
      </c>
      <c r="V123" s="11">
        <v>257</v>
      </c>
      <c r="W123" s="11">
        <v>268</v>
      </c>
      <c r="X123" s="401">
        <f t="shared" si="58"/>
        <v>0.21266968325791855</v>
      </c>
      <c r="Y123" s="401">
        <f t="shared" si="59"/>
        <v>4.2801556420233464E-2</v>
      </c>
    </row>
    <row r="124" spans="1:25" ht="12.75" customHeight="1" x14ac:dyDescent="0.2">
      <c r="A124" s="396" t="s">
        <v>103</v>
      </c>
      <c r="B124" s="11">
        <v>339</v>
      </c>
      <c r="C124" s="11">
        <v>411</v>
      </c>
      <c r="D124" s="11">
        <v>439</v>
      </c>
      <c r="E124" s="401">
        <f t="shared" si="52"/>
        <v>0.29498525073746312</v>
      </c>
      <c r="F124" s="401">
        <f t="shared" si="53"/>
        <v>6.8126520681265207E-2</v>
      </c>
      <c r="H124" s="11">
        <v>272</v>
      </c>
      <c r="I124" s="11">
        <v>350</v>
      </c>
      <c r="J124" s="11">
        <v>284</v>
      </c>
      <c r="K124" s="401">
        <f t="shared" si="54"/>
        <v>4.4117647058823532E-2</v>
      </c>
      <c r="L124" s="401">
        <f t="shared" si="55"/>
        <v>-0.18857142857142858</v>
      </c>
      <c r="N124" s="396" t="s">
        <v>103</v>
      </c>
      <c r="O124" s="11">
        <v>339</v>
      </c>
      <c r="P124" s="11">
        <v>411</v>
      </c>
      <c r="Q124" s="11">
        <v>439</v>
      </c>
      <c r="R124" s="401">
        <f t="shared" si="56"/>
        <v>0.29498525073746312</v>
      </c>
      <c r="S124" s="401">
        <f t="shared" si="57"/>
        <v>6.8126520681265207E-2</v>
      </c>
      <c r="U124" s="11">
        <v>272</v>
      </c>
      <c r="V124" s="11">
        <v>350</v>
      </c>
      <c r="W124" s="11">
        <v>284</v>
      </c>
      <c r="X124" s="401">
        <f t="shared" si="58"/>
        <v>4.4117647058823532E-2</v>
      </c>
      <c r="Y124" s="401">
        <f t="shared" si="59"/>
        <v>-0.18857142857142858</v>
      </c>
    </row>
    <row r="125" spans="1:25" ht="12.75" customHeight="1" x14ac:dyDescent="0.2">
      <c r="A125" s="396" t="s">
        <v>104</v>
      </c>
      <c r="B125" s="11">
        <v>381</v>
      </c>
      <c r="C125" s="11">
        <v>398</v>
      </c>
      <c r="D125" s="11">
        <v>337</v>
      </c>
      <c r="E125" s="401">
        <f t="shared" si="52"/>
        <v>-0.11548556430446194</v>
      </c>
      <c r="F125" s="401">
        <f t="shared" si="53"/>
        <v>-0.15326633165829145</v>
      </c>
      <c r="H125" s="11">
        <v>323</v>
      </c>
      <c r="I125" s="11">
        <v>332</v>
      </c>
      <c r="J125" s="11">
        <v>275</v>
      </c>
      <c r="K125" s="401">
        <f t="shared" si="54"/>
        <v>-0.14860681114551083</v>
      </c>
      <c r="L125" s="401">
        <f t="shared" si="55"/>
        <v>-0.1716867469879518</v>
      </c>
      <c r="N125" s="396" t="s">
        <v>104</v>
      </c>
      <c r="O125" s="11">
        <v>381</v>
      </c>
      <c r="P125" s="11">
        <v>398</v>
      </c>
      <c r="Q125" s="11">
        <v>337</v>
      </c>
      <c r="R125" s="401">
        <f t="shared" si="56"/>
        <v>-0.11548556430446194</v>
      </c>
      <c r="S125" s="401">
        <f t="shared" si="57"/>
        <v>-0.15326633165829145</v>
      </c>
      <c r="U125" s="11">
        <v>323</v>
      </c>
      <c r="V125" s="11">
        <v>332</v>
      </c>
      <c r="W125" s="11">
        <v>275</v>
      </c>
      <c r="X125" s="401">
        <f t="shared" si="58"/>
        <v>-0.14860681114551083</v>
      </c>
      <c r="Y125" s="401">
        <f t="shared" si="59"/>
        <v>-0.1716867469879518</v>
      </c>
    </row>
    <row r="126" spans="1:25" ht="12.75" customHeight="1" x14ac:dyDescent="0.2">
      <c r="A126" s="396" t="s">
        <v>105</v>
      </c>
      <c r="B126" s="11">
        <v>389</v>
      </c>
      <c r="C126" s="11">
        <v>410</v>
      </c>
      <c r="D126" s="11">
        <v>349</v>
      </c>
      <c r="E126" s="401">
        <f t="shared" si="52"/>
        <v>-0.10282776349614396</v>
      </c>
      <c r="F126" s="401">
        <f t="shared" si="53"/>
        <v>-0.14878048780487804</v>
      </c>
      <c r="H126" s="11">
        <v>306</v>
      </c>
      <c r="I126" s="11">
        <v>302</v>
      </c>
      <c r="J126" s="11">
        <v>299</v>
      </c>
      <c r="K126" s="401">
        <f t="shared" si="54"/>
        <v>-2.2875816993464051E-2</v>
      </c>
      <c r="L126" s="401">
        <f t="shared" si="55"/>
        <v>-9.9337748344370865E-3</v>
      </c>
      <c r="N126" s="396" t="s">
        <v>105</v>
      </c>
      <c r="O126" s="11">
        <v>389</v>
      </c>
      <c r="P126" s="11">
        <v>410</v>
      </c>
      <c r="Q126" s="11">
        <v>349</v>
      </c>
      <c r="R126" s="401">
        <f t="shared" si="56"/>
        <v>-0.10282776349614396</v>
      </c>
      <c r="S126" s="401">
        <f t="shared" si="57"/>
        <v>-0.14878048780487804</v>
      </c>
      <c r="U126" s="11">
        <v>306</v>
      </c>
      <c r="V126" s="11">
        <v>302</v>
      </c>
      <c r="W126" s="11">
        <v>299</v>
      </c>
      <c r="X126" s="401">
        <f t="shared" si="58"/>
        <v>-2.2875816993464051E-2</v>
      </c>
      <c r="Y126" s="401">
        <f t="shared" si="59"/>
        <v>-9.9337748344370865E-3</v>
      </c>
    </row>
    <row r="127" spans="1:25" ht="12.75" customHeight="1" x14ac:dyDescent="0.2">
      <c r="A127" s="400" t="s">
        <v>106</v>
      </c>
      <c r="B127" s="11">
        <v>355</v>
      </c>
      <c r="C127" s="11">
        <v>399</v>
      </c>
      <c r="D127" s="11">
        <v>295</v>
      </c>
      <c r="E127" s="401">
        <f t="shared" si="52"/>
        <v>-0.16901408450704225</v>
      </c>
      <c r="F127" s="401">
        <f t="shared" si="53"/>
        <v>-0.26065162907268169</v>
      </c>
      <c r="H127" s="11">
        <v>332</v>
      </c>
      <c r="I127" s="11">
        <v>327</v>
      </c>
      <c r="J127" s="11">
        <v>262</v>
      </c>
      <c r="K127" s="401">
        <f t="shared" si="54"/>
        <v>-0.21084337349397592</v>
      </c>
      <c r="L127" s="401">
        <f t="shared" si="55"/>
        <v>-0.19877675840978593</v>
      </c>
      <c r="N127" s="400" t="s">
        <v>106</v>
      </c>
      <c r="O127" s="11">
        <v>355</v>
      </c>
      <c r="P127" s="11">
        <v>399</v>
      </c>
      <c r="Q127" s="11">
        <v>295</v>
      </c>
      <c r="R127" s="401">
        <f t="shared" si="56"/>
        <v>-0.16901408450704225</v>
      </c>
      <c r="S127" s="401">
        <f t="shared" si="57"/>
        <v>-0.26065162907268169</v>
      </c>
      <c r="U127" s="11">
        <v>332</v>
      </c>
      <c r="V127" s="11">
        <v>327</v>
      </c>
      <c r="W127" s="11">
        <v>262</v>
      </c>
      <c r="X127" s="401">
        <f t="shared" si="58"/>
        <v>-0.21084337349397592</v>
      </c>
      <c r="Y127" s="401">
        <f t="shared" si="59"/>
        <v>-0.19877675840978593</v>
      </c>
    </row>
    <row r="128" spans="1:25" ht="12.75" customHeight="1" x14ac:dyDescent="0.2">
      <c r="A128" s="396" t="s">
        <v>107</v>
      </c>
      <c r="B128" s="11">
        <v>328</v>
      </c>
      <c r="C128" s="11">
        <v>341</v>
      </c>
      <c r="D128" s="11">
        <v>287</v>
      </c>
      <c r="E128" s="401">
        <f t="shared" si="52"/>
        <v>-0.125</v>
      </c>
      <c r="F128" s="401">
        <f t="shared" si="53"/>
        <v>-0.15835777126099707</v>
      </c>
      <c r="H128" s="11">
        <v>361</v>
      </c>
      <c r="I128" s="11">
        <v>300</v>
      </c>
      <c r="J128" s="11">
        <v>256</v>
      </c>
      <c r="K128" s="401">
        <f t="shared" si="54"/>
        <v>-0.29085872576177285</v>
      </c>
      <c r="L128" s="401">
        <f t="shared" si="55"/>
        <v>-0.14666666666666667</v>
      </c>
      <c r="N128" s="396" t="s">
        <v>107</v>
      </c>
      <c r="O128" s="11">
        <v>328</v>
      </c>
      <c r="P128" s="11">
        <v>341</v>
      </c>
      <c r="Q128" s="11">
        <v>287</v>
      </c>
      <c r="R128" s="401">
        <f t="shared" si="56"/>
        <v>-0.125</v>
      </c>
      <c r="S128" s="401">
        <f t="shared" si="57"/>
        <v>-0.15835777126099707</v>
      </c>
      <c r="U128" s="11">
        <v>361</v>
      </c>
      <c r="V128" s="11">
        <v>300</v>
      </c>
      <c r="W128" s="11">
        <v>256</v>
      </c>
      <c r="X128" s="401">
        <f t="shared" si="58"/>
        <v>-0.29085872576177285</v>
      </c>
      <c r="Y128" s="401">
        <f t="shared" si="59"/>
        <v>-0.14666666666666667</v>
      </c>
    </row>
    <row r="129" spans="1:25" ht="12.75" customHeight="1" x14ac:dyDescent="0.2">
      <c r="A129" s="396" t="s">
        <v>108</v>
      </c>
      <c r="B129" s="11">
        <v>225</v>
      </c>
      <c r="C129" s="11">
        <v>241</v>
      </c>
      <c r="D129" s="11">
        <v>174</v>
      </c>
      <c r="E129" s="401">
        <f t="shared" si="52"/>
        <v>-0.22666666666666666</v>
      </c>
      <c r="F129" s="401">
        <f t="shared" si="53"/>
        <v>-0.27800829875518673</v>
      </c>
      <c r="H129" s="11">
        <v>285</v>
      </c>
      <c r="I129" s="11">
        <v>310</v>
      </c>
      <c r="J129" s="11">
        <v>229</v>
      </c>
      <c r="K129" s="401">
        <f t="shared" si="54"/>
        <v>-0.19649122807017544</v>
      </c>
      <c r="L129" s="401">
        <f t="shared" si="55"/>
        <v>-0.26129032258064516</v>
      </c>
      <c r="N129" s="396" t="s">
        <v>108</v>
      </c>
      <c r="O129" s="11">
        <v>225</v>
      </c>
      <c r="P129" s="11">
        <v>241</v>
      </c>
      <c r="Q129" s="11">
        <v>174</v>
      </c>
      <c r="R129" s="401">
        <f t="shared" si="56"/>
        <v>-0.22666666666666666</v>
      </c>
      <c r="S129" s="401">
        <f t="shared" si="57"/>
        <v>-0.27800829875518673</v>
      </c>
      <c r="U129" s="11">
        <v>285</v>
      </c>
      <c r="V129" s="11">
        <v>310</v>
      </c>
      <c r="W129" s="11">
        <v>229</v>
      </c>
      <c r="X129" s="401">
        <f t="shared" si="58"/>
        <v>-0.19649122807017544</v>
      </c>
      <c r="Y129" s="401">
        <f t="shared" si="59"/>
        <v>-0.26129032258064516</v>
      </c>
    </row>
    <row r="130" spans="1:25" ht="12.75" customHeight="1" x14ac:dyDescent="0.2">
      <c r="A130" t="s">
        <v>109</v>
      </c>
      <c r="B130" s="11">
        <v>183</v>
      </c>
      <c r="C130" s="11">
        <v>146</v>
      </c>
      <c r="D130" s="6">
        <v>126</v>
      </c>
      <c r="E130" s="385">
        <f t="shared" si="52"/>
        <v>-0.31147540983606559</v>
      </c>
      <c r="F130" s="385">
        <f t="shared" si="53"/>
        <v>-0.13698630136986301</v>
      </c>
      <c r="G130"/>
      <c r="H130" s="11">
        <v>247</v>
      </c>
      <c r="I130" s="11">
        <v>309</v>
      </c>
      <c r="J130" s="6">
        <v>184</v>
      </c>
      <c r="K130" s="385">
        <f t="shared" si="54"/>
        <v>-0.25506072874493929</v>
      </c>
      <c r="L130" s="385">
        <f t="shared" si="55"/>
        <v>-0.4045307443365696</v>
      </c>
      <c r="N130" t="s">
        <v>109</v>
      </c>
      <c r="O130" s="11">
        <v>183</v>
      </c>
      <c r="P130" s="11">
        <v>146</v>
      </c>
      <c r="Q130" s="6">
        <v>126</v>
      </c>
      <c r="R130" s="385">
        <f t="shared" si="56"/>
        <v>-0.31147540983606559</v>
      </c>
      <c r="S130" s="385">
        <f t="shared" si="57"/>
        <v>-0.13698630136986301</v>
      </c>
      <c r="T130"/>
      <c r="U130" s="11">
        <v>247</v>
      </c>
      <c r="V130" s="11">
        <v>309</v>
      </c>
      <c r="W130" s="6">
        <v>184</v>
      </c>
      <c r="X130" s="385">
        <f t="shared" si="58"/>
        <v>-0.25506072874493929</v>
      </c>
      <c r="Y130" s="385">
        <f t="shared" si="59"/>
        <v>-0.4045307443365696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3494</v>
      </c>
      <c r="C132" s="396">
        <f>SUM(C119:C130)</f>
        <v>3684</v>
      </c>
      <c r="D132" s="396">
        <f>SUM(D119:D130)</f>
        <v>3321</v>
      </c>
      <c r="E132" s="401">
        <f>(+D132-B132)/B132</f>
        <v>-4.9513451631368062E-2</v>
      </c>
      <c r="F132" s="401">
        <f>(+D132-C132)/C132</f>
        <v>-9.8534201954397396E-2</v>
      </c>
      <c r="H132" s="396">
        <f>SUM(H119:H131)</f>
        <v>3052</v>
      </c>
      <c r="I132" s="396">
        <f>SUM(I119:I131)</f>
        <v>3336</v>
      </c>
      <c r="J132" s="396">
        <f>SUM(J119:J131)</f>
        <v>2891</v>
      </c>
      <c r="K132" s="401">
        <f>(+J132-H132)/H132</f>
        <v>-5.2752293577981654E-2</v>
      </c>
      <c r="L132" s="401">
        <f>(+J132-I132)/I132</f>
        <v>-0.13339328537170264</v>
      </c>
      <c r="N132" s="396" t="s">
        <v>110</v>
      </c>
      <c r="O132" s="396">
        <f>SUM(O119:O130)</f>
        <v>3494</v>
      </c>
      <c r="P132" s="396">
        <f>SUM(P119:P130)</f>
        <v>3684</v>
      </c>
      <c r="Q132" s="396">
        <f>SUM(Q119:Q130)</f>
        <v>3321</v>
      </c>
      <c r="R132" s="401">
        <f>(+Q132-O132)/O132</f>
        <v>-4.9513451631368062E-2</v>
      </c>
      <c r="S132" s="401">
        <f>(+Q132-P132)/P132</f>
        <v>-9.8534201954397396E-2</v>
      </c>
      <c r="U132" s="396">
        <f>SUM(U119:U131)</f>
        <v>3052</v>
      </c>
      <c r="V132" s="396">
        <f>SUM(V119:V131)</f>
        <v>3336</v>
      </c>
      <c r="W132" s="396">
        <f>SUM(W119:W131)</f>
        <v>2891</v>
      </c>
      <c r="X132" s="401">
        <f>(+W132-U132)/U132</f>
        <v>-5.2752293577981654E-2</v>
      </c>
      <c r="Y132" s="401">
        <f>(+W132-V132)/V132</f>
        <v>-0.13339328537170264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4038</v>
      </c>
      <c r="C137" s="2" t="s">
        <v>4791</v>
      </c>
      <c r="D137" s="2" t="s">
        <v>5542</v>
      </c>
      <c r="E137" s="2" t="s">
        <v>5543</v>
      </c>
      <c r="F137" s="2" t="s">
        <v>5544</v>
      </c>
      <c r="H137" s="2" t="s">
        <v>4039</v>
      </c>
      <c r="I137" s="2" t="s">
        <v>4792</v>
      </c>
      <c r="J137" s="2" t="s">
        <v>5545</v>
      </c>
      <c r="K137" s="2" t="s">
        <v>5543</v>
      </c>
      <c r="L137" s="2" t="s">
        <v>5544</v>
      </c>
      <c r="O137" s="2" t="s">
        <v>4038</v>
      </c>
      <c r="P137" s="2" t="s">
        <v>4791</v>
      </c>
      <c r="Q137" s="2" t="s">
        <v>5542</v>
      </c>
      <c r="R137" s="2" t="s">
        <v>5543</v>
      </c>
      <c r="S137" s="2" t="s">
        <v>5544</v>
      </c>
      <c r="U137" s="2" t="s">
        <v>4039</v>
      </c>
      <c r="V137" s="2" t="s">
        <v>4792</v>
      </c>
      <c r="W137" s="2" t="s">
        <v>5545</v>
      </c>
      <c r="X137" s="2" t="s">
        <v>5543</v>
      </c>
      <c r="Y137" s="2" t="s">
        <v>5544</v>
      </c>
    </row>
    <row r="138" spans="1:25" ht="12.75" customHeight="1" x14ac:dyDescent="0.2">
      <c r="A138" s="396" t="s">
        <v>98</v>
      </c>
      <c r="B138" s="396">
        <v>187</v>
      </c>
      <c r="C138" s="396">
        <v>144</v>
      </c>
      <c r="D138" s="396">
        <v>127</v>
      </c>
      <c r="E138" s="401">
        <f t="shared" ref="E138:E149" si="60">(+D138-B138)/B138</f>
        <v>-0.32085561497326204</v>
      </c>
      <c r="F138" s="401">
        <f t="shared" ref="F138:F149" si="61">(+D138-C138)/C138</f>
        <v>-0.11805555555555555</v>
      </c>
      <c r="H138" s="396">
        <v>117</v>
      </c>
      <c r="I138" s="396">
        <v>133</v>
      </c>
      <c r="J138" s="396">
        <v>137</v>
      </c>
      <c r="K138" s="401">
        <f t="shared" ref="K138:K149" si="62">(+J138-H138)/H138</f>
        <v>0.17094017094017094</v>
      </c>
      <c r="L138" s="401">
        <f t="shared" ref="L138:L149" si="63">(+J138-I138)/I138</f>
        <v>3.007518796992481E-2</v>
      </c>
      <c r="N138" s="396" t="s">
        <v>98</v>
      </c>
      <c r="O138" s="396">
        <v>187</v>
      </c>
      <c r="P138" s="396">
        <v>144</v>
      </c>
      <c r="Q138" s="396">
        <v>127</v>
      </c>
      <c r="R138" s="401">
        <f t="shared" ref="R138:R149" si="64">(+Q138-O138)/O138</f>
        <v>-0.32085561497326204</v>
      </c>
      <c r="S138" s="401">
        <f t="shared" ref="S138:S149" si="65">(+Q138-P138)/P138</f>
        <v>-0.11805555555555555</v>
      </c>
      <c r="U138" s="396">
        <v>117</v>
      </c>
      <c r="V138" s="396">
        <v>133</v>
      </c>
      <c r="W138" s="396">
        <v>137</v>
      </c>
      <c r="X138" s="401">
        <f t="shared" ref="X138:X149" si="66">(+W138-U138)/U138</f>
        <v>0.17094017094017094</v>
      </c>
      <c r="Y138" s="401">
        <f t="shared" ref="Y138:Y149" si="67">(+W138-V138)/V138</f>
        <v>3.007518796992481E-2</v>
      </c>
    </row>
    <row r="139" spans="1:25" ht="12.75" customHeight="1" x14ac:dyDescent="0.2">
      <c r="A139" s="396" t="s">
        <v>99</v>
      </c>
      <c r="B139" s="396">
        <v>193</v>
      </c>
      <c r="C139" s="396">
        <v>118</v>
      </c>
      <c r="D139" s="396">
        <v>145</v>
      </c>
      <c r="E139" s="401">
        <f t="shared" si="60"/>
        <v>-0.24870466321243523</v>
      </c>
      <c r="F139" s="401">
        <f t="shared" si="61"/>
        <v>0.2288135593220339</v>
      </c>
      <c r="H139" s="396">
        <v>133</v>
      </c>
      <c r="I139" s="396">
        <v>157</v>
      </c>
      <c r="J139" s="396">
        <v>132</v>
      </c>
      <c r="K139" s="401">
        <f t="shared" si="62"/>
        <v>-7.5187969924812026E-3</v>
      </c>
      <c r="L139" s="401">
        <f t="shared" si="63"/>
        <v>-0.15923566878980891</v>
      </c>
      <c r="N139" s="396" t="s">
        <v>99</v>
      </c>
      <c r="O139" s="396">
        <v>193</v>
      </c>
      <c r="P139" s="396">
        <v>118</v>
      </c>
      <c r="Q139" s="396">
        <v>145</v>
      </c>
      <c r="R139" s="401">
        <f t="shared" si="64"/>
        <v>-0.24870466321243523</v>
      </c>
      <c r="S139" s="401">
        <f t="shared" si="65"/>
        <v>0.2288135593220339</v>
      </c>
      <c r="U139" s="396">
        <v>133</v>
      </c>
      <c r="V139" s="396">
        <v>157</v>
      </c>
      <c r="W139" s="396">
        <v>132</v>
      </c>
      <c r="X139" s="401">
        <f t="shared" si="66"/>
        <v>-7.5187969924812026E-3</v>
      </c>
      <c r="Y139" s="401">
        <f t="shared" si="67"/>
        <v>-0.15923566878980891</v>
      </c>
    </row>
    <row r="140" spans="1:25" ht="12.75" customHeight="1" x14ac:dyDescent="0.2">
      <c r="A140" s="396" t="s">
        <v>100</v>
      </c>
      <c r="B140" s="396">
        <v>266</v>
      </c>
      <c r="C140" s="396">
        <v>227</v>
      </c>
      <c r="D140" s="396">
        <v>234</v>
      </c>
      <c r="E140" s="401">
        <f t="shared" si="60"/>
        <v>-0.12030075187969924</v>
      </c>
      <c r="F140" s="401">
        <f t="shared" si="61"/>
        <v>3.0837004405286344E-2</v>
      </c>
      <c r="H140" s="396">
        <v>177</v>
      </c>
      <c r="I140" s="396">
        <v>169</v>
      </c>
      <c r="J140" s="396">
        <v>164</v>
      </c>
      <c r="K140" s="401">
        <f t="shared" si="62"/>
        <v>-7.3446327683615822E-2</v>
      </c>
      <c r="L140" s="401">
        <f t="shared" si="63"/>
        <v>-2.9585798816568046E-2</v>
      </c>
      <c r="N140" s="396" t="s">
        <v>100</v>
      </c>
      <c r="O140" s="396">
        <v>266</v>
      </c>
      <c r="P140" s="396">
        <v>227</v>
      </c>
      <c r="Q140" s="396">
        <v>234</v>
      </c>
      <c r="R140" s="401">
        <f t="shared" si="64"/>
        <v>-0.12030075187969924</v>
      </c>
      <c r="S140" s="401">
        <f t="shared" si="65"/>
        <v>3.0837004405286344E-2</v>
      </c>
      <c r="U140" s="396">
        <v>177</v>
      </c>
      <c r="V140" s="396">
        <v>169</v>
      </c>
      <c r="W140" s="396">
        <v>164</v>
      </c>
      <c r="X140" s="401">
        <f t="shared" si="66"/>
        <v>-7.3446327683615822E-2</v>
      </c>
      <c r="Y140" s="401">
        <f t="shared" si="67"/>
        <v>-2.9585798816568046E-2</v>
      </c>
    </row>
    <row r="141" spans="1:25" ht="12.75" customHeight="1" x14ac:dyDescent="0.2">
      <c r="A141" s="396" t="s">
        <v>101</v>
      </c>
      <c r="B141" s="11">
        <v>212</v>
      </c>
      <c r="C141" s="11">
        <v>273</v>
      </c>
      <c r="D141" s="11">
        <v>250</v>
      </c>
      <c r="E141" s="401">
        <f t="shared" si="60"/>
        <v>0.17924528301886791</v>
      </c>
      <c r="F141" s="401">
        <f t="shared" si="61"/>
        <v>-8.4249084249084255E-2</v>
      </c>
      <c r="H141" s="11">
        <v>179</v>
      </c>
      <c r="I141" s="11">
        <v>189</v>
      </c>
      <c r="J141" s="11">
        <v>203</v>
      </c>
      <c r="K141" s="401">
        <f t="shared" si="62"/>
        <v>0.13407821229050279</v>
      </c>
      <c r="L141" s="401">
        <f t="shared" si="63"/>
        <v>7.407407407407407E-2</v>
      </c>
      <c r="N141" s="396" t="s">
        <v>101</v>
      </c>
      <c r="O141" s="11">
        <v>212</v>
      </c>
      <c r="P141" s="11">
        <v>273</v>
      </c>
      <c r="Q141" s="11">
        <v>250</v>
      </c>
      <c r="R141" s="401">
        <f t="shared" si="64"/>
        <v>0.17924528301886791</v>
      </c>
      <c r="S141" s="401">
        <f t="shared" si="65"/>
        <v>-8.4249084249084255E-2</v>
      </c>
      <c r="U141" s="11">
        <v>179</v>
      </c>
      <c r="V141" s="11">
        <v>189</v>
      </c>
      <c r="W141" s="11">
        <v>203</v>
      </c>
      <c r="X141" s="401">
        <f t="shared" si="66"/>
        <v>0.13407821229050279</v>
      </c>
      <c r="Y141" s="401">
        <f t="shared" si="67"/>
        <v>7.407407407407407E-2</v>
      </c>
    </row>
    <row r="142" spans="1:25" ht="12.75" customHeight="1" x14ac:dyDescent="0.2">
      <c r="A142" s="396" t="s">
        <v>102</v>
      </c>
      <c r="B142" s="11">
        <v>233</v>
      </c>
      <c r="C142" s="11">
        <v>279</v>
      </c>
      <c r="D142" s="11">
        <v>273</v>
      </c>
      <c r="E142" s="401">
        <f t="shared" si="60"/>
        <v>0.17167381974248927</v>
      </c>
      <c r="F142" s="401">
        <f t="shared" si="61"/>
        <v>-2.1505376344086023E-2</v>
      </c>
      <c r="H142" s="11">
        <v>170</v>
      </c>
      <c r="I142" s="11">
        <v>211</v>
      </c>
      <c r="J142" s="11">
        <v>196</v>
      </c>
      <c r="K142" s="401">
        <f t="shared" si="62"/>
        <v>0.15294117647058825</v>
      </c>
      <c r="L142" s="401">
        <f t="shared" si="63"/>
        <v>-7.1090047393364927E-2</v>
      </c>
      <c r="N142" s="396" t="s">
        <v>102</v>
      </c>
      <c r="O142" s="11">
        <v>233</v>
      </c>
      <c r="P142" s="11">
        <v>279</v>
      </c>
      <c r="Q142" s="11">
        <v>273</v>
      </c>
      <c r="R142" s="401">
        <f t="shared" si="64"/>
        <v>0.17167381974248927</v>
      </c>
      <c r="S142" s="401">
        <f t="shared" si="65"/>
        <v>-2.1505376344086023E-2</v>
      </c>
      <c r="U142" s="11">
        <v>170</v>
      </c>
      <c r="V142" s="11">
        <v>211</v>
      </c>
      <c r="W142" s="11">
        <v>196</v>
      </c>
      <c r="X142" s="401">
        <f t="shared" si="66"/>
        <v>0.15294117647058825</v>
      </c>
      <c r="Y142" s="401">
        <f t="shared" si="67"/>
        <v>-7.1090047393364927E-2</v>
      </c>
    </row>
    <row r="143" spans="1:25" ht="12.75" customHeight="1" x14ac:dyDescent="0.2">
      <c r="A143" s="396" t="s">
        <v>103</v>
      </c>
      <c r="B143" s="11">
        <v>300</v>
      </c>
      <c r="C143" s="11">
        <v>344</v>
      </c>
      <c r="D143" s="11">
        <v>305</v>
      </c>
      <c r="E143" s="401">
        <f t="shared" si="60"/>
        <v>1.6666666666666666E-2</v>
      </c>
      <c r="F143" s="401">
        <f t="shared" si="61"/>
        <v>-0.11337209302325581</v>
      </c>
      <c r="H143" s="11">
        <v>227</v>
      </c>
      <c r="I143" s="11">
        <v>289</v>
      </c>
      <c r="J143" s="11">
        <v>245</v>
      </c>
      <c r="K143" s="401">
        <f t="shared" si="62"/>
        <v>7.9295154185022032E-2</v>
      </c>
      <c r="L143" s="401">
        <f t="shared" si="63"/>
        <v>-0.15224913494809689</v>
      </c>
      <c r="N143" s="396" t="s">
        <v>103</v>
      </c>
      <c r="O143" s="11">
        <v>300</v>
      </c>
      <c r="P143" s="11">
        <v>344</v>
      </c>
      <c r="Q143" s="11">
        <v>305</v>
      </c>
      <c r="R143" s="401">
        <f t="shared" si="64"/>
        <v>1.6666666666666666E-2</v>
      </c>
      <c r="S143" s="401">
        <f t="shared" si="65"/>
        <v>-0.11337209302325581</v>
      </c>
      <c r="U143" s="11">
        <v>227</v>
      </c>
      <c r="V143" s="11">
        <v>289</v>
      </c>
      <c r="W143" s="11">
        <v>245</v>
      </c>
      <c r="X143" s="401">
        <f t="shared" si="66"/>
        <v>7.9295154185022032E-2</v>
      </c>
      <c r="Y143" s="401">
        <f t="shared" si="67"/>
        <v>-0.15224913494809689</v>
      </c>
    </row>
    <row r="144" spans="1:25" ht="12.75" customHeight="1" x14ac:dyDescent="0.2">
      <c r="A144" s="396" t="s">
        <v>104</v>
      </c>
      <c r="B144" s="11">
        <v>290</v>
      </c>
      <c r="C144" s="11">
        <v>346</v>
      </c>
      <c r="D144" s="11">
        <v>235</v>
      </c>
      <c r="E144" s="401">
        <f t="shared" si="60"/>
        <v>-0.18965517241379309</v>
      </c>
      <c r="F144" s="401">
        <f t="shared" si="61"/>
        <v>-0.32080924855491327</v>
      </c>
      <c r="H144" s="11">
        <v>292</v>
      </c>
      <c r="I144" s="11">
        <v>270</v>
      </c>
      <c r="J144" s="11">
        <v>194</v>
      </c>
      <c r="K144" s="401">
        <f t="shared" si="62"/>
        <v>-0.33561643835616439</v>
      </c>
      <c r="L144" s="401">
        <f t="shared" si="63"/>
        <v>-0.2814814814814815</v>
      </c>
      <c r="N144" s="396" t="s">
        <v>104</v>
      </c>
      <c r="O144" s="11">
        <v>290</v>
      </c>
      <c r="P144" s="11">
        <v>346</v>
      </c>
      <c r="Q144" s="11">
        <v>235</v>
      </c>
      <c r="R144" s="401">
        <f t="shared" si="64"/>
        <v>-0.18965517241379309</v>
      </c>
      <c r="S144" s="401">
        <f t="shared" si="65"/>
        <v>-0.32080924855491327</v>
      </c>
      <c r="U144" s="11">
        <v>292</v>
      </c>
      <c r="V144" s="11">
        <v>270</v>
      </c>
      <c r="W144" s="11">
        <v>194</v>
      </c>
      <c r="X144" s="401">
        <f t="shared" si="66"/>
        <v>-0.33561643835616439</v>
      </c>
      <c r="Y144" s="401">
        <f t="shared" si="67"/>
        <v>-0.2814814814814815</v>
      </c>
    </row>
    <row r="145" spans="1:25" ht="12.75" customHeight="1" x14ac:dyDescent="0.2">
      <c r="A145" s="396" t="s">
        <v>105</v>
      </c>
      <c r="B145" s="11">
        <v>282</v>
      </c>
      <c r="C145" s="11">
        <v>303</v>
      </c>
      <c r="D145" s="11">
        <v>225</v>
      </c>
      <c r="E145" s="401">
        <f t="shared" si="60"/>
        <v>-0.20212765957446807</v>
      </c>
      <c r="F145" s="401">
        <f t="shared" si="61"/>
        <v>-0.25742574257425743</v>
      </c>
      <c r="H145" s="11">
        <v>271</v>
      </c>
      <c r="I145" s="11">
        <v>273</v>
      </c>
      <c r="J145" s="11">
        <v>204</v>
      </c>
      <c r="K145" s="401">
        <f t="shared" si="62"/>
        <v>-0.24723247232472326</v>
      </c>
      <c r="L145" s="401">
        <f t="shared" si="63"/>
        <v>-0.25274725274725274</v>
      </c>
      <c r="N145" s="396" t="s">
        <v>105</v>
      </c>
      <c r="O145" s="11">
        <v>282</v>
      </c>
      <c r="P145" s="11">
        <v>303</v>
      </c>
      <c r="Q145" s="11">
        <v>225</v>
      </c>
      <c r="R145" s="401">
        <f t="shared" si="64"/>
        <v>-0.20212765957446807</v>
      </c>
      <c r="S145" s="401">
        <f t="shared" si="65"/>
        <v>-0.25742574257425743</v>
      </c>
      <c r="U145" s="11">
        <v>271</v>
      </c>
      <c r="V145" s="11">
        <v>273</v>
      </c>
      <c r="W145" s="11">
        <v>204</v>
      </c>
      <c r="X145" s="401">
        <f t="shared" si="66"/>
        <v>-0.24723247232472326</v>
      </c>
      <c r="Y145" s="401">
        <f t="shared" si="67"/>
        <v>-0.25274725274725274</v>
      </c>
    </row>
    <row r="146" spans="1:25" ht="12.75" customHeight="1" x14ac:dyDescent="0.2">
      <c r="A146" s="396" t="s">
        <v>106</v>
      </c>
      <c r="B146" s="11">
        <v>310</v>
      </c>
      <c r="C146" s="11">
        <v>272</v>
      </c>
      <c r="D146" s="11">
        <v>200</v>
      </c>
      <c r="E146" s="401">
        <f t="shared" si="60"/>
        <v>-0.35483870967741937</v>
      </c>
      <c r="F146" s="401">
        <f t="shared" si="61"/>
        <v>-0.26470588235294118</v>
      </c>
      <c r="H146" s="11">
        <v>231</v>
      </c>
      <c r="I146" s="11">
        <v>237</v>
      </c>
      <c r="J146" s="11">
        <v>186</v>
      </c>
      <c r="K146" s="401">
        <f t="shared" si="62"/>
        <v>-0.19480519480519481</v>
      </c>
      <c r="L146" s="401">
        <f t="shared" si="63"/>
        <v>-0.21518987341772153</v>
      </c>
      <c r="N146" s="396" t="s">
        <v>106</v>
      </c>
      <c r="O146" s="11">
        <v>310</v>
      </c>
      <c r="P146" s="11">
        <v>272</v>
      </c>
      <c r="Q146" s="11">
        <v>200</v>
      </c>
      <c r="R146" s="401">
        <f t="shared" si="64"/>
        <v>-0.35483870967741937</v>
      </c>
      <c r="S146" s="401">
        <f t="shared" si="65"/>
        <v>-0.26470588235294118</v>
      </c>
      <c r="U146" s="11">
        <v>231</v>
      </c>
      <c r="V146" s="11">
        <v>237</v>
      </c>
      <c r="W146" s="11">
        <v>186</v>
      </c>
      <c r="X146" s="401">
        <f t="shared" si="66"/>
        <v>-0.19480519480519481</v>
      </c>
      <c r="Y146" s="401">
        <f t="shared" si="67"/>
        <v>-0.21518987341772153</v>
      </c>
    </row>
    <row r="147" spans="1:25" ht="12.75" customHeight="1" x14ac:dyDescent="0.2">
      <c r="A147" s="396" t="s">
        <v>107</v>
      </c>
      <c r="B147" s="11">
        <v>253</v>
      </c>
      <c r="C147" s="11">
        <v>288</v>
      </c>
      <c r="D147" s="11">
        <v>179</v>
      </c>
      <c r="E147" s="401">
        <f t="shared" si="60"/>
        <v>-0.29249011857707508</v>
      </c>
      <c r="F147" s="401">
        <f t="shared" si="61"/>
        <v>-0.37847222222222221</v>
      </c>
      <c r="H147" s="11">
        <v>240</v>
      </c>
      <c r="I147" s="11">
        <v>231</v>
      </c>
      <c r="J147" s="11">
        <v>172</v>
      </c>
      <c r="K147" s="401">
        <f t="shared" si="62"/>
        <v>-0.28333333333333333</v>
      </c>
      <c r="L147" s="401">
        <f t="shared" si="63"/>
        <v>-0.25541125541125542</v>
      </c>
      <c r="N147" s="396" t="s">
        <v>107</v>
      </c>
      <c r="O147" s="11">
        <v>253</v>
      </c>
      <c r="P147" s="11">
        <v>288</v>
      </c>
      <c r="Q147" s="11">
        <v>179</v>
      </c>
      <c r="R147" s="401">
        <f t="shared" si="64"/>
        <v>-0.29249011857707508</v>
      </c>
      <c r="S147" s="401">
        <f t="shared" si="65"/>
        <v>-0.37847222222222221</v>
      </c>
      <c r="U147" s="11">
        <v>240</v>
      </c>
      <c r="V147" s="11">
        <v>231</v>
      </c>
      <c r="W147" s="11">
        <v>172</v>
      </c>
      <c r="X147" s="401">
        <f t="shared" si="66"/>
        <v>-0.28333333333333333</v>
      </c>
      <c r="Y147" s="401">
        <f t="shared" si="67"/>
        <v>-0.25541125541125542</v>
      </c>
    </row>
    <row r="148" spans="1:25" ht="12.75" customHeight="1" x14ac:dyDescent="0.2">
      <c r="A148" s="396" t="s">
        <v>108</v>
      </c>
      <c r="B148" s="11">
        <v>195</v>
      </c>
      <c r="C148" s="11">
        <v>187</v>
      </c>
      <c r="D148" s="11">
        <v>146</v>
      </c>
      <c r="E148" s="401">
        <f t="shared" si="60"/>
        <v>-0.25128205128205128</v>
      </c>
      <c r="F148" s="401">
        <f t="shared" si="61"/>
        <v>-0.21925133689839571</v>
      </c>
      <c r="H148" s="11">
        <v>220</v>
      </c>
      <c r="I148" s="11">
        <v>240</v>
      </c>
      <c r="J148" s="11">
        <v>128</v>
      </c>
      <c r="K148" s="401">
        <f t="shared" si="62"/>
        <v>-0.41818181818181815</v>
      </c>
      <c r="L148" s="401">
        <f t="shared" si="63"/>
        <v>-0.46666666666666667</v>
      </c>
      <c r="N148" s="396" t="s">
        <v>108</v>
      </c>
      <c r="O148" s="11">
        <v>195</v>
      </c>
      <c r="P148" s="11">
        <v>187</v>
      </c>
      <c r="Q148" s="11">
        <v>146</v>
      </c>
      <c r="R148" s="401">
        <f t="shared" si="64"/>
        <v>-0.25128205128205128</v>
      </c>
      <c r="S148" s="401">
        <f t="shared" si="65"/>
        <v>-0.21925133689839571</v>
      </c>
      <c r="U148" s="11">
        <v>220</v>
      </c>
      <c r="V148" s="11">
        <v>240</v>
      </c>
      <c r="W148" s="11">
        <v>128</v>
      </c>
      <c r="X148" s="401">
        <f t="shared" si="66"/>
        <v>-0.41818181818181815</v>
      </c>
      <c r="Y148" s="401">
        <f t="shared" si="67"/>
        <v>-0.46666666666666667</v>
      </c>
    </row>
    <row r="149" spans="1:25" ht="12.75" customHeight="1" x14ac:dyDescent="0.2">
      <c r="A149" t="s">
        <v>109</v>
      </c>
      <c r="B149" s="11">
        <v>122</v>
      </c>
      <c r="C149" s="11">
        <v>100</v>
      </c>
      <c r="D149" s="6">
        <v>78</v>
      </c>
      <c r="E149" s="385">
        <f t="shared" si="60"/>
        <v>-0.36065573770491804</v>
      </c>
      <c r="F149" s="385">
        <f t="shared" si="61"/>
        <v>-0.22</v>
      </c>
      <c r="G149"/>
      <c r="H149" s="11">
        <v>214</v>
      </c>
      <c r="I149" s="11">
        <v>222</v>
      </c>
      <c r="J149" s="6">
        <v>137</v>
      </c>
      <c r="K149" s="385">
        <f t="shared" si="62"/>
        <v>-0.35981308411214952</v>
      </c>
      <c r="L149" s="385">
        <f t="shared" si="63"/>
        <v>-0.38288288288288286</v>
      </c>
      <c r="N149" t="s">
        <v>109</v>
      </c>
      <c r="O149" s="11">
        <v>122</v>
      </c>
      <c r="P149" s="11">
        <v>100</v>
      </c>
      <c r="Q149" s="6">
        <v>78</v>
      </c>
      <c r="R149" s="385">
        <f t="shared" si="64"/>
        <v>-0.36065573770491804</v>
      </c>
      <c r="S149" s="385">
        <f t="shared" si="65"/>
        <v>-0.22</v>
      </c>
      <c r="T149"/>
      <c r="U149" s="11">
        <v>214</v>
      </c>
      <c r="V149" s="11">
        <v>222</v>
      </c>
      <c r="W149" s="6">
        <v>137</v>
      </c>
      <c r="X149" s="385">
        <f t="shared" si="66"/>
        <v>-0.35981308411214952</v>
      </c>
      <c r="Y149" s="385">
        <f t="shared" si="67"/>
        <v>-0.38288288288288286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2843</v>
      </c>
      <c r="C151" s="396">
        <f>SUM(C138:C149)</f>
        <v>2881</v>
      </c>
      <c r="D151" s="396">
        <f>SUM(D138:D149)</f>
        <v>2397</v>
      </c>
      <c r="E151" s="401">
        <f>(+D151-B151)/B151</f>
        <v>-0.15687653886739361</v>
      </c>
      <c r="F151" s="401">
        <f>(+D151-C151)/C151</f>
        <v>-0.16799722318639362</v>
      </c>
      <c r="H151" s="396">
        <f>SUM(H138:H149)</f>
        <v>2471</v>
      </c>
      <c r="I151" s="396">
        <f>SUM(I138:I149)</f>
        <v>2621</v>
      </c>
      <c r="J151" s="396">
        <f>SUM(J138:J149)</f>
        <v>2098</v>
      </c>
      <c r="K151" s="401">
        <f>(+J151-H151)/H151</f>
        <v>-0.15095103197086199</v>
      </c>
      <c r="L151" s="401">
        <f>(+J151-I151)/I151</f>
        <v>-0.19954215948111409</v>
      </c>
      <c r="N151" s="396" t="s">
        <v>110</v>
      </c>
      <c r="O151" s="396">
        <f>SUM(O138:O149)</f>
        <v>2843</v>
      </c>
      <c r="P151" s="396">
        <f>SUM(P138:P149)</f>
        <v>2881</v>
      </c>
      <c r="Q151" s="396">
        <f>SUM(Q138:Q149)</f>
        <v>2397</v>
      </c>
      <c r="R151" s="401">
        <f>(+Q151-O151)/O151</f>
        <v>-0.15687653886739361</v>
      </c>
      <c r="S151" s="401">
        <f>(+Q151-P151)/P151</f>
        <v>-0.16799722318639362</v>
      </c>
      <c r="U151" s="396">
        <f>SUM(U138:U149)</f>
        <v>2471</v>
      </c>
      <c r="V151" s="396">
        <f>SUM(V138:V149)</f>
        <v>2621</v>
      </c>
      <c r="W151" s="396">
        <f>SUM(W138:W149)</f>
        <v>2098</v>
      </c>
      <c r="X151" s="401">
        <f>(+W151-U151)/U151</f>
        <v>-0.15095103197086199</v>
      </c>
      <c r="Y151" s="401">
        <f>(+W151-V151)/V151</f>
        <v>-0.19954215948111409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44937</v>
      </c>
      <c r="F155" s="402" t="s">
        <v>117</v>
      </c>
      <c r="G155" s="402"/>
      <c r="N155" s="395">
        <f ca="1">TODAY()</f>
        <v>44937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4038</v>
      </c>
      <c r="C158" s="2" t="s">
        <v>4791</v>
      </c>
      <c r="D158" s="2" t="s">
        <v>5542</v>
      </c>
      <c r="E158" s="2" t="s">
        <v>5543</v>
      </c>
      <c r="F158" s="2" t="s">
        <v>5544</v>
      </c>
      <c r="H158" s="2" t="s">
        <v>4039</v>
      </c>
      <c r="I158" s="2" t="s">
        <v>4792</v>
      </c>
      <c r="J158" s="2" t="s">
        <v>5545</v>
      </c>
      <c r="K158" s="2" t="s">
        <v>5543</v>
      </c>
      <c r="L158" s="2" t="s">
        <v>5544</v>
      </c>
      <c r="O158" s="2" t="s">
        <v>4038</v>
      </c>
      <c r="P158" s="2" t="s">
        <v>4791</v>
      </c>
      <c r="Q158" s="2" t="s">
        <v>5542</v>
      </c>
      <c r="R158" s="2" t="s">
        <v>5543</v>
      </c>
      <c r="S158" s="2" t="s">
        <v>5544</v>
      </c>
      <c r="U158" s="2" t="s">
        <v>4039</v>
      </c>
      <c r="V158" s="2" t="s">
        <v>4792</v>
      </c>
      <c r="W158" s="2" t="s">
        <v>5545</v>
      </c>
      <c r="X158" s="2" t="s">
        <v>5543</v>
      </c>
      <c r="Y158" s="2" t="s">
        <v>5544</v>
      </c>
    </row>
    <row r="159" spans="1:25" ht="12.75" customHeight="1" x14ac:dyDescent="0.2">
      <c r="A159" s="396" t="s">
        <v>98</v>
      </c>
      <c r="B159" s="396">
        <v>152</v>
      </c>
      <c r="C159" s="396">
        <v>133</v>
      </c>
      <c r="D159" s="396">
        <v>120</v>
      </c>
      <c r="E159" s="401">
        <f t="shared" ref="E159:E170" si="68">(+D159-B159)/B159</f>
        <v>-0.21052631578947367</v>
      </c>
      <c r="F159" s="401">
        <f t="shared" ref="F159:F170" si="69">(+D159-C159)/C159</f>
        <v>-9.7744360902255634E-2</v>
      </c>
      <c r="H159" s="396">
        <v>88</v>
      </c>
      <c r="I159" s="396">
        <v>101</v>
      </c>
      <c r="J159" s="396">
        <v>92</v>
      </c>
      <c r="K159" s="401">
        <f t="shared" ref="K159:K170" si="70">(+J159-H159)/H159</f>
        <v>4.5454545454545456E-2</v>
      </c>
      <c r="L159" s="401">
        <f t="shared" ref="L159:L170" si="71">(+J159-I159)/I159</f>
        <v>-8.9108910891089105E-2</v>
      </c>
      <c r="N159" s="396" t="s">
        <v>98</v>
      </c>
      <c r="O159" s="396">
        <v>152</v>
      </c>
      <c r="P159" s="396">
        <v>133</v>
      </c>
      <c r="Q159" s="396">
        <v>120</v>
      </c>
      <c r="R159" s="401">
        <f t="shared" ref="R159:R170" si="72">(+Q159-O159)/O159</f>
        <v>-0.21052631578947367</v>
      </c>
      <c r="S159" s="401">
        <f t="shared" ref="S159:S170" si="73">(+Q159-P159)/P159</f>
        <v>-9.7744360902255634E-2</v>
      </c>
      <c r="U159" s="396">
        <v>88</v>
      </c>
      <c r="V159" s="396">
        <v>101</v>
      </c>
      <c r="W159" s="396">
        <v>92</v>
      </c>
      <c r="X159" s="401">
        <f t="shared" ref="X159:X170" si="74">(+W159-U159)/U159</f>
        <v>4.5454545454545456E-2</v>
      </c>
      <c r="Y159" s="401">
        <f t="shared" ref="Y159:Y170" si="75">(+W159-V159)/V159</f>
        <v>-8.9108910891089105E-2</v>
      </c>
    </row>
    <row r="160" spans="1:25" ht="12.75" customHeight="1" x14ac:dyDescent="0.2">
      <c r="A160" s="396" t="s">
        <v>99</v>
      </c>
      <c r="B160" s="396">
        <v>189</v>
      </c>
      <c r="C160" s="396">
        <v>131</v>
      </c>
      <c r="D160" s="396">
        <v>102</v>
      </c>
      <c r="E160" s="401">
        <f t="shared" si="68"/>
        <v>-0.46031746031746029</v>
      </c>
      <c r="F160" s="401">
        <f t="shared" si="69"/>
        <v>-0.22137404580152673</v>
      </c>
      <c r="H160" s="396">
        <v>99</v>
      </c>
      <c r="I160" s="396">
        <v>111</v>
      </c>
      <c r="J160" s="396">
        <v>112</v>
      </c>
      <c r="K160" s="401">
        <f t="shared" si="70"/>
        <v>0.13131313131313133</v>
      </c>
      <c r="L160" s="401">
        <f t="shared" si="71"/>
        <v>9.0090090090090089E-3</v>
      </c>
      <c r="N160" s="396" t="s">
        <v>99</v>
      </c>
      <c r="O160" s="396">
        <v>189</v>
      </c>
      <c r="P160" s="396">
        <v>131</v>
      </c>
      <c r="Q160" s="396">
        <v>102</v>
      </c>
      <c r="R160" s="401">
        <f t="shared" si="72"/>
        <v>-0.46031746031746029</v>
      </c>
      <c r="S160" s="401">
        <f t="shared" si="73"/>
        <v>-0.22137404580152673</v>
      </c>
      <c r="U160" s="396">
        <v>99</v>
      </c>
      <c r="V160" s="396">
        <v>111</v>
      </c>
      <c r="W160" s="396">
        <v>112</v>
      </c>
      <c r="X160" s="401">
        <f t="shared" si="74"/>
        <v>0.13131313131313133</v>
      </c>
      <c r="Y160" s="401">
        <f t="shared" si="75"/>
        <v>9.0090090090090089E-3</v>
      </c>
    </row>
    <row r="161" spans="1:25" ht="12.75" customHeight="1" x14ac:dyDescent="0.2">
      <c r="A161" s="396" t="s">
        <v>100</v>
      </c>
      <c r="B161" s="396">
        <v>207</v>
      </c>
      <c r="C161" s="396">
        <v>165</v>
      </c>
      <c r="D161" s="396">
        <v>170</v>
      </c>
      <c r="E161" s="401">
        <f t="shared" si="68"/>
        <v>-0.17874396135265699</v>
      </c>
      <c r="F161" s="401">
        <f t="shared" si="69"/>
        <v>3.0303030303030304E-2</v>
      </c>
      <c r="H161" s="396">
        <v>127</v>
      </c>
      <c r="I161" s="396">
        <v>132</v>
      </c>
      <c r="J161" s="396">
        <v>131</v>
      </c>
      <c r="K161" s="401">
        <f t="shared" si="70"/>
        <v>3.1496062992125984E-2</v>
      </c>
      <c r="L161" s="401">
        <f t="shared" si="71"/>
        <v>-7.575757575757576E-3</v>
      </c>
      <c r="N161" s="396" t="s">
        <v>100</v>
      </c>
      <c r="O161" s="396">
        <v>207</v>
      </c>
      <c r="P161" s="396">
        <v>165</v>
      </c>
      <c r="Q161" s="396">
        <v>170</v>
      </c>
      <c r="R161" s="401">
        <f t="shared" si="72"/>
        <v>-0.17874396135265699</v>
      </c>
      <c r="S161" s="401">
        <f t="shared" si="73"/>
        <v>3.0303030303030304E-2</v>
      </c>
      <c r="U161" s="396">
        <v>127</v>
      </c>
      <c r="V161" s="396">
        <v>132</v>
      </c>
      <c r="W161" s="396">
        <v>131</v>
      </c>
      <c r="X161" s="401">
        <f t="shared" si="74"/>
        <v>3.1496062992125984E-2</v>
      </c>
      <c r="Y161" s="401">
        <f t="shared" si="75"/>
        <v>-7.575757575757576E-3</v>
      </c>
    </row>
    <row r="162" spans="1:25" ht="12.75" customHeight="1" x14ac:dyDescent="0.2">
      <c r="A162" s="396" t="s">
        <v>101</v>
      </c>
      <c r="B162" s="11">
        <v>138</v>
      </c>
      <c r="C162" s="11">
        <v>216</v>
      </c>
      <c r="D162" s="11">
        <v>211</v>
      </c>
      <c r="E162" s="401">
        <f t="shared" si="68"/>
        <v>0.52898550724637683</v>
      </c>
      <c r="F162" s="401">
        <f t="shared" si="69"/>
        <v>-2.3148148148148147E-2</v>
      </c>
      <c r="H162" s="11">
        <v>103</v>
      </c>
      <c r="I162" s="11">
        <v>155</v>
      </c>
      <c r="J162" s="11">
        <v>130</v>
      </c>
      <c r="K162" s="401">
        <f t="shared" si="70"/>
        <v>0.26213592233009708</v>
      </c>
      <c r="L162" s="401">
        <f t="shared" si="71"/>
        <v>-0.16129032258064516</v>
      </c>
      <c r="N162" s="396" t="s">
        <v>101</v>
      </c>
      <c r="O162" s="11">
        <v>138</v>
      </c>
      <c r="P162" s="11">
        <v>216</v>
      </c>
      <c r="Q162" s="11">
        <v>211</v>
      </c>
      <c r="R162" s="401">
        <f t="shared" si="72"/>
        <v>0.52898550724637683</v>
      </c>
      <c r="S162" s="401">
        <f t="shared" si="73"/>
        <v>-2.3148148148148147E-2</v>
      </c>
      <c r="U162" s="11">
        <v>103</v>
      </c>
      <c r="V162" s="11">
        <v>155</v>
      </c>
      <c r="W162" s="11">
        <v>130</v>
      </c>
      <c r="X162" s="401">
        <f t="shared" si="74"/>
        <v>0.26213592233009708</v>
      </c>
      <c r="Y162" s="401">
        <f t="shared" si="75"/>
        <v>-0.16129032258064516</v>
      </c>
    </row>
    <row r="163" spans="1:25" ht="12.75" customHeight="1" x14ac:dyDescent="0.2">
      <c r="A163" s="396" t="s">
        <v>102</v>
      </c>
      <c r="B163" s="11">
        <v>186</v>
      </c>
      <c r="C163" s="11">
        <v>244</v>
      </c>
      <c r="D163" s="11">
        <v>197</v>
      </c>
      <c r="E163" s="401">
        <f t="shared" si="68"/>
        <v>5.9139784946236562E-2</v>
      </c>
      <c r="F163" s="401">
        <f t="shared" si="69"/>
        <v>-0.19262295081967212</v>
      </c>
      <c r="H163" s="11">
        <v>129</v>
      </c>
      <c r="I163" s="11">
        <v>185</v>
      </c>
      <c r="J163" s="11">
        <v>167</v>
      </c>
      <c r="K163" s="401">
        <f t="shared" si="70"/>
        <v>0.29457364341085274</v>
      </c>
      <c r="L163" s="401">
        <f t="shared" si="71"/>
        <v>-9.7297297297297303E-2</v>
      </c>
      <c r="N163" s="396" t="s">
        <v>102</v>
      </c>
      <c r="O163" s="11">
        <v>186</v>
      </c>
      <c r="P163" s="11">
        <v>244</v>
      </c>
      <c r="Q163" s="11">
        <v>197</v>
      </c>
      <c r="R163" s="401">
        <f t="shared" si="72"/>
        <v>5.9139784946236562E-2</v>
      </c>
      <c r="S163" s="401">
        <f t="shared" si="73"/>
        <v>-0.19262295081967212</v>
      </c>
      <c r="U163" s="11">
        <v>129</v>
      </c>
      <c r="V163" s="11">
        <v>185</v>
      </c>
      <c r="W163" s="11">
        <v>167</v>
      </c>
      <c r="X163" s="401">
        <f t="shared" si="74"/>
        <v>0.29457364341085274</v>
      </c>
      <c r="Y163" s="401">
        <f t="shared" si="75"/>
        <v>-9.7297297297297303E-2</v>
      </c>
    </row>
    <row r="164" spans="1:25" ht="12.75" customHeight="1" x14ac:dyDescent="0.2">
      <c r="A164" s="396" t="s">
        <v>103</v>
      </c>
      <c r="B164" s="11">
        <v>237</v>
      </c>
      <c r="C164" s="11">
        <v>237</v>
      </c>
      <c r="D164" s="11">
        <v>223</v>
      </c>
      <c r="E164" s="401">
        <f t="shared" si="68"/>
        <v>-5.9071729957805907E-2</v>
      </c>
      <c r="F164" s="401">
        <f t="shared" si="69"/>
        <v>-5.9071729957805907E-2</v>
      </c>
      <c r="H164" s="11">
        <v>203</v>
      </c>
      <c r="I164" s="11">
        <v>216</v>
      </c>
      <c r="J164" s="11">
        <v>142</v>
      </c>
      <c r="K164" s="401">
        <f t="shared" si="70"/>
        <v>-0.30049261083743845</v>
      </c>
      <c r="L164" s="401">
        <f t="shared" si="71"/>
        <v>-0.34259259259259262</v>
      </c>
      <c r="N164" s="396" t="s">
        <v>103</v>
      </c>
      <c r="O164" s="11">
        <v>237</v>
      </c>
      <c r="P164" s="11">
        <v>237</v>
      </c>
      <c r="Q164" s="11">
        <v>223</v>
      </c>
      <c r="R164" s="401">
        <f t="shared" si="72"/>
        <v>-5.9071729957805907E-2</v>
      </c>
      <c r="S164" s="401">
        <f t="shared" si="73"/>
        <v>-5.9071729957805907E-2</v>
      </c>
      <c r="U164" s="11">
        <v>203</v>
      </c>
      <c r="V164" s="11">
        <v>216</v>
      </c>
      <c r="W164" s="11">
        <v>142</v>
      </c>
      <c r="X164" s="401">
        <f t="shared" si="74"/>
        <v>-0.30049261083743845</v>
      </c>
      <c r="Y164" s="401">
        <f t="shared" si="75"/>
        <v>-0.34259259259259262</v>
      </c>
    </row>
    <row r="165" spans="1:25" ht="12.75" customHeight="1" x14ac:dyDescent="0.2">
      <c r="A165" s="396" t="s">
        <v>104</v>
      </c>
      <c r="B165" s="11">
        <v>255</v>
      </c>
      <c r="C165" s="11">
        <v>256</v>
      </c>
      <c r="D165" s="11">
        <v>205</v>
      </c>
      <c r="E165" s="401">
        <f t="shared" si="68"/>
        <v>-0.19607843137254902</v>
      </c>
      <c r="F165" s="401">
        <f t="shared" si="69"/>
        <v>-0.19921875</v>
      </c>
      <c r="H165" s="11">
        <v>236</v>
      </c>
      <c r="I165" s="11">
        <v>190</v>
      </c>
      <c r="J165" s="11">
        <v>155</v>
      </c>
      <c r="K165" s="401">
        <f t="shared" si="70"/>
        <v>-0.34322033898305082</v>
      </c>
      <c r="L165" s="401">
        <f t="shared" si="71"/>
        <v>-0.18421052631578946</v>
      </c>
      <c r="N165" s="396" t="s">
        <v>104</v>
      </c>
      <c r="O165" s="11">
        <v>255</v>
      </c>
      <c r="P165" s="11">
        <v>256</v>
      </c>
      <c r="Q165" s="11">
        <v>205</v>
      </c>
      <c r="R165" s="401">
        <f t="shared" si="72"/>
        <v>-0.19607843137254902</v>
      </c>
      <c r="S165" s="401">
        <f t="shared" si="73"/>
        <v>-0.19921875</v>
      </c>
      <c r="U165" s="11">
        <v>236</v>
      </c>
      <c r="V165" s="11">
        <v>190</v>
      </c>
      <c r="W165" s="11">
        <v>155</v>
      </c>
      <c r="X165" s="401">
        <f t="shared" si="74"/>
        <v>-0.34322033898305082</v>
      </c>
      <c r="Y165" s="401">
        <f t="shared" si="75"/>
        <v>-0.18421052631578946</v>
      </c>
    </row>
    <row r="166" spans="1:25" ht="12.75" customHeight="1" x14ac:dyDescent="0.2">
      <c r="A166" s="396" t="s">
        <v>105</v>
      </c>
      <c r="B166" s="11">
        <v>253</v>
      </c>
      <c r="C166" s="11">
        <v>238</v>
      </c>
      <c r="D166" s="11">
        <v>183</v>
      </c>
      <c r="E166" s="401">
        <f t="shared" si="68"/>
        <v>-0.27667984189723321</v>
      </c>
      <c r="F166" s="401">
        <f t="shared" si="69"/>
        <v>-0.23109243697478993</v>
      </c>
      <c r="H166" s="11">
        <v>222</v>
      </c>
      <c r="I166" s="11">
        <v>187</v>
      </c>
      <c r="J166" s="11">
        <v>159</v>
      </c>
      <c r="K166" s="401">
        <f t="shared" si="70"/>
        <v>-0.28378378378378377</v>
      </c>
      <c r="L166" s="401">
        <f t="shared" si="71"/>
        <v>-0.1497326203208556</v>
      </c>
      <c r="N166" s="396" t="s">
        <v>105</v>
      </c>
      <c r="O166" s="11">
        <v>253</v>
      </c>
      <c r="P166" s="11">
        <v>238</v>
      </c>
      <c r="Q166" s="11">
        <v>183</v>
      </c>
      <c r="R166" s="401">
        <f t="shared" si="72"/>
        <v>-0.27667984189723321</v>
      </c>
      <c r="S166" s="401">
        <f t="shared" si="73"/>
        <v>-0.23109243697478993</v>
      </c>
      <c r="U166" s="11">
        <v>222</v>
      </c>
      <c r="V166" s="11">
        <v>187</v>
      </c>
      <c r="W166" s="11">
        <v>159</v>
      </c>
      <c r="X166" s="401">
        <f t="shared" si="74"/>
        <v>-0.28378378378378377</v>
      </c>
      <c r="Y166" s="401">
        <f t="shared" si="75"/>
        <v>-0.1497326203208556</v>
      </c>
    </row>
    <row r="167" spans="1:25" ht="12.75" customHeight="1" x14ac:dyDescent="0.2">
      <c r="A167" s="396" t="s">
        <v>106</v>
      </c>
      <c r="B167" s="11">
        <v>247</v>
      </c>
      <c r="C167" s="11">
        <v>180</v>
      </c>
      <c r="D167" s="11">
        <v>177</v>
      </c>
      <c r="E167" s="401">
        <f t="shared" si="68"/>
        <v>-0.2834008097165992</v>
      </c>
      <c r="F167" s="401">
        <f t="shared" si="69"/>
        <v>-1.6666666666666666E-2</v>
      </c>
      <c r="H167" s="11">
        <v>233</v>
      </c>
      <c r="I167" s="11">
        <v>192</v>
      </c>
      <c r="J167" s="11">
        <v>171</v>
      </c>
      <c r="K167" s="401">
        <f t="shared" si="70"/>
        <v>-0.26609442060085836</v>
      </c>
      <c r="L167" s="401">
        <f t="shared" si="71"/>
        <v>-0.109375</v>
      </c>
      <c r="N167" s="396" t="s">
        <v>106</v>
      </c>
      <c r="O167" s="11">
        <v>247</v>
      </c>
      <c r="P167" s="11">
        <v>180</v>
      </c>
      <c r="Q167" s="11">
        <v>177</v>
      </c>
      <c r="R167" s="401">
        <f t="shared" si="72"/>
        <v>-0.2834008097165992</v>
      </c>
      <c r="S167" s="401">
        <f t="shared" si="73"/>
        <v>-1.6666666666666666E-2</v>
      </c>
      <c r="U167" s="11">
        <v>233</v>
      </c>
      <c r="V167" s="11">
        <v>192</v>
      </c>
      <c r="W167" s="11">
        <v>171</v>
      </c>
      <c r="X167" s="401">
        <f t="shared" si="74"/>
        <v>-0.26609442060085836</v>
      </c>
      <c r="Y167" s="401">
        <f t="shared" si="75"/>
        <v>-0.109375</v>
      </c>
    </row>
    <row r="168" spans="1:25" ht="12.75" customHeight="1" x14ac:dyDescent="0.2">
      <c r="A168" s="396" t="s">
        <v>107</v>
      </c>
      <c r="B168" s="11">
        <v>202</v>
      </c>
      <c r="C168" s="11">
        <v>158</v>
      </c>
      <c r="D168" s="11">
        <v>156</v>
      </c>
      <c r="E168" s="401">
        <f t="shared" si="68"/>
        <v>-0.22772277227722773</v>
      </c>
      <c r="F168" s="401">
        <f t="shared" si="69"/>
        <v>-1.2658227848101266E-2</v>
      </c>
      <c r="H168" s="11">
        <v>227</v>
      </c>
      <c r="I168" s="11">
        <v>187</v>
      </c>
      <c r="J168" s="11">
        <v>158</v>
      </c>
      <c r="K168" s="401">
        <f t="shared" si="70"/>
        <v>-0.30396475770925108</v>
      </c>
      <c r="L168" s="401">
        <f t="shared" si="71"/>
        <v>-0.15508021390374332</v>
      </c>
      <c r="N168" s="396" t="s">
        <v>107</v>
      </c>
      <c r="O168" s="11">
        <v>202</v>
      </c>
      <c r="P168" s="11">
        <v>158</v>
      </c>
      <c r="Q168" s="11">
        <v>156</v>
      </c>
      <c r="R168" s="401">
        <f t="shared" si="72"/>
        <v>-0.22772277227722773</v>
      </c>
      <c r="S168" s="401">
        <f t="shared" si="73"/>
        <v>-1.2658227848101266E-2</v>
      </c>
      <c r="U168" s="11">
        <v>227</v>
      </c>
      <c r="V168" s="11">
        <v>187</v>
      </c>
      <c r="W168" s="11">
        <v>158</v>
      </c>
      <c r="X168" s="401">
        <f t="shared" si="74"/>
        <v>-0.30396475770925108</v>
      </c>
      <c r="Y168" s="401">
        <f t="shared" si="75"/>
        <v>-0.15508021390374332</v>
      </c>
    </row>
    <row r="169" spans="1:25" ht="12.75" customHeight="1" x14ac:dyDescent="0.2">
      <c r="A169" s="396" t="s">
        <v>108</v>
      </c>
      <c r="B169" s="11">
        <v>118</v>
      </c>
      <c r="C169" s="11">
        <v>131</v>
      </c>
      <c r="D169" s="11">
        <v>106</v>
      </c>
      <c r="E169" s="401">
        <f t="shared" si="68"/>
        <v>-0.10169491525423729</v>
      </c>
      <c r="F169" s="401">
        <f t="shared" si="69"/>
        <v>-0.19083969465648856</v>
      </c>
      <c r="H169" s="11">
        <v>184</v>
      </c>
      <c r="I169" s="11">
        <v>141</v>
      </c>
      <c r="J169" s="11">
        <v>116</v>
      </c>
      <c r="K169" s="401">
        <f t="shared" si="70"/>
        <v>-0.36956521739130432</v>
      </c>
      <c r="L169" s="401">
        <f t="shared" si="71"/>
        <v>-0.1773049645390071</v>
      </c>
      <c r="N169" s="396" t="s">
        <v>108</v>
      </c>
      <c r="O169" s="11">
        <v>118</v>
      </c>
      <c r="P169" s="11">
        <v>131</v>
      </c>
      <c r="Q169" s="11">
        <v>106</v>
      </c>
      <c r="R169" s="401">
        <f t="shared" si="72"/>
        <v>-0.10169491525423729</v>
      </c>
      <c r="S169" s="401">
        <f t="shared" si="73"/>
        <v>-0.19083969465648856</v>
      </c>
      <c r="U169" s="11">
        <v>184</v>
      </c>
      <c r="V169" s="11">
        <v>141</v>
      </c>
      <c r="W169" s="11">
        <v>116</v>
      </c>
      <c r="X169" s="401">
        <f t="shared" si="74"/>
        <v>-0.36956521739130432</v>
      </c>
      <c r="Y169" s="401">
        <f t="shared" si="75"/>
        <v>-0.1773049645390071</v>
      </c>
    </row>
    <row r="170" spans="1:25" ht="12.75" customHeight="1" x14ac:dyDescent="0.2">
      <c r="A170" t="s">
        <v>109</v>
      </c>
      <c r="B170" s="11">
        <v>90</v>
      </c>
      <c r="C170" s="11">
        <v>84</v>
      </c>
      <c r="D170" s="6">
        <v>61</v>
      </c>
      <c r="E170" s="385">
        <f t="shared" si="68"/>
        <v>-0.32222222222222224</v>
      </c>
      <c r="F170" s="385">
        <f t="shared" si="69"/>
        <v>-0.27380952380952384</v>
      </c>
      <c r="G170"/>
      <c r="H170" s="11">
        <v>158</v>
      </c>
      <c r="I170" s="11">
        <v>165</v>
      </c>
      <c r="J170" s="6">
        <v>103</v>
      </c>
      <c r="K170" s="385">
        <f t="shared" si="70"/>
        <v>-0.34810126582278483</v>
      </c>
      <c r="L170" s="385">
        <f t="shared" si="71"/>
        <v>-0.37575757575757573</v>
      </c>
      <c r="N170" t="s">
        <v>109</v>
      </c>
      <c r="O170" s="11">
        <v>90</v>
      </c>
      <c r="P170" s="11">
        <v>84</v>
      </c>
      <c r="Q170" s="6">
        <v>61</v>
      </c>
      <c r="R170" s="385">
        <f t="shared" si="72"/>
        <v>-0.32222222222222224</v>
      </c>
      <c r="S170" s="385">
        <f t="shared" si="73"/>
        <v>-0.27380952380952384</v>
      </c>
      <c r="T170"/>
      <c r="U170" s="11">
        <v>158</v>
      </c>
      <c r="V170" s="11">
        <v>165</v>
      </c>
      <c r="W170" s="6">
        <v>103</v>
      </c>
      <c r="X170" s="385">
        <f t="shared" si="74"/>
        <v>-0.34810126582278483</v>
      </c>
      <c r="Y170" s="385">
        <f t="shared" si="75"/>
        <v>-0.37575757575757573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2274</v>
      </c>
      <c r="C172" s="396">
        <f>SUM(C159:C170)</f>
        <v>2173</v>
      </c>
      <c r="D172" s="396">
        <f>SUM(D159:D170)</f>
        <v>1911</v>
      </c>
      <c r="E172" s="401">
        <f>(+D172-B172)/B172</f>
        <v>-0.15963060686015831</v>
      </c>
      <c r="F172" s="401">
        <f>(+D172-C172)/C172</f>
        <v>-0.12057063966866084</v>
      </c>
      <c r="H172" s="396">
        <f>SUM(H159:H170)</f>
        <v>2009</v>
      </c>
      <c r="I172" s="396">
        <f>SUM(I159:I170)</f>
        <v>1962</v>
      </c>
      <c r="J172" s="396">
        <f>SUM(J159:J170)</f>
        <v>1636</v>
      </c>
      <c r="K172" s="401">
        <f>(+J172-H172)/H172</f>
        <v>-0.18566450970632156</v>
      </c>
      <c r="L172" s="401">
        <f>(+J172-I172)/I172</f>
        <v>-0.16615698267074414</v>
      </c>
      <c r="N172" s="396" t="s">
        <v>110</v>
      </c>
      <c r="O172" s="396">
        <f>SUM(O159:O170)</f>
        <v>2274</v>
      </c>
      <c r="P172" s="396">
        <f>SUM(P159:P170)</f>
        <v>2173</v>
      </c>
      <c r="Q172" s="396">
        <f>SUM(Q159:Q170)</f>
        <v>1911</v>
      </c>
      <c r="R172" s="401">
        <f>(+Q172-O172)/O172</f>
        <v>-0.15963060686015831</v>
      </c>
      <c r="S172" s="401">
        <f>(+Q172-P172)/P172</f>
        <v>-0.12057063966866084</v>
      </c>
      <c r="U172" s="396">
        <f>SUM(U159:U170)</f>
        <v>2009</v>
      </c>
      <c r="V172" s="396">
        <f>SUM(V159:V170)</f>
        <v>1962</v>
      </c>
      <c r="W172" s="396">
        <f>SUM(W159:W170)</f>
        <v>1636</v>
      </c>
      <c r="X172" s="401">
        <f>(+W172-U172)/U172</f>
        <v>-0.18566450970632156</v>
      </c>
      <c r="Y172" s="401">
        <f>(+W172-V172)/V172</f>
        <v>-0.16615698267074414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4038</v>
      </c>
      <c r="C177" s="2" t="s">
        <v>4791</v>
      </c>
      <c r="D177" s="2" t="s">
        <v>5542</v>
      </c>
      <c r="E177" s="2" t="s">
        <v>5543</v>
      </c>
      <c r="F177" s="2" t="s">
        <v>5544</v>
      </c>
      <c r="H177" s="2" t="s">
        <v>4039</v>
      </c>
      <c r="I177" s="2" t="s">
        <v>4792</v>
      </c>
      <c r="J177" s="2" t="s">
        <v>5545</v>
      </c>
      <c r="K177" s="2" t="s">
        <v>5543</v>
      </c>
      <c r="L177" s="2" t="s">
        <v>5544</v>
      </c>
      <c r="O177" s="2" t="s">
        <v>4038</v>
      </c>
      <c r="P177" s="2" t="s">
        <v>4791</v>
      </c>
      <c r="Q177" s="2" t="s">
        <v>5542</v>
      </c>
      <c r="R177" s="2" t="s">
        <v>5543</v>
      </c>
      <c r="S177" s="2" t="s">
        <v>5544</v>
      </c>
      <c r="U177" s="2" t="s">
        <v>4039</v>
      </c>
      <c r="V177" s="2" t="s">
        <v>4792</v>
      </c>
      <c r="W177" s="2" t="s">
        <v>5545</v>
      </c>
      <c r="X177" s="2" t="s">
        <v>5543</v>
      </c>
      <c r="Y177" s="2" t="s">
        <v>5544</v>
      </c>
    </row>
    <row r="178" spans="1:25" ht="12.75" customHeight="1" x14ac:dyDescent="0.2">
      <c r="A178" s="396" t="s">
        <v>98</v>
      </c>
      <c r="B178" s="396">
        <v>104</v>
      </c>
      <c r="C178" s="396">
        <v>82</v>
      </c>
      <c r="D178" s="396">
        <v>85</v>
      </c>
      <c r="E178" s="401">
        <f t="shared" ref="E178:E189" si="76">(+D178-B178)/B178</f>
        <v>-0.18269230769230768</v>
      </c>
      <c r="F178" s="401">
        <f t="shared" ref="F178:F189" si="77">(+D178-C178)/C178</f>
        <v>3.6585365853658534E-2</v>
      </c>
      <c r="H178" s="396">
        <v>107</v>
      </c>
      <c r="I178" s="396">
        <v>91</v>
      </c>
      <c r="J178" s="396">
        <v>84</v>
      </c>
      <c r="K178" s="401">
        <f t="shared" ref="K178:K189" si="78">(+J178-H178)/H178</f>
        <v>-0.21495327102803738</v>
      </c>
      <c r="L178" s="401">
        <f t="shared" ref="L178:L189" si="79">(+J178-I178)/I178</f>
        <v>-7.6923076923076927E-2</v>
      </c>
      <c r="N178" s="396" t="s">
        <v>98</v>
      </c>
      <c r="O178" s="396">
        <v>104</v>
      </c>
      <c r="P178" s="396">
        <v>82</v>
      </c>
      <c r="Q178" s="396">
        <v>85</v>
      </c>
      <c r="R178" s="401">
        <f t="shared" ref="R178:R189" si="80">(+Q178-O178)/O178</f>
        <v>-0.18269230769230768</v>
      </c>
      <c r="S178" s="401">
        <f t="shared" ref="S178:S189" si="81">(+Q178-P178)/P178</f>
        <v>3.6585365853658534E-2</v>
      </c>
      <c r="U178" s="396">
        <v>107</v>
      </c>
      <c r="V178" s="396">
        <v>91</v>
      </c>
      <c r="W178" s="396">
        <v>84</v>
      </c>
      <c r="X178" s="401">
        <f t="shared" ref="X178:X189" si="82">(+W178-U178)/U178</f>
        <v>-0.21495327102803738</v>
      </c>
      <c r="Y178" s="401">
        <f t="shared" ref="Y178:Y189" si="83">(+W178-V178)/V178</f>
        <v>-7.6923076923076927E-2</v>
      </c>
    </row>
    <row r="179" spans="1:25" ht="12.75" customHeight="1" x14ac:dyDescent="0.2">
      <c r="A179" s="396" t="s">
        <v>99</v>
      </c>
      <c r="B179" s="396">
        <v>90</v>
      </c>
      <c r="C179" s="396">
        <v>87</v>
      </c>
      <c r="D179" s="396">
        <v>70</v>
      </c>
      <c r="E179" s="401">
        <f t="shared" si="76"/>
        <v>-0.22222222222222221</v>
      </c>
      <c r="F179" s="401">
        <f t="shared" si="77"/>
        <v>-0.19540229885057472</v>
      </c>
      <c r="H179" s="396">
        <v>74</v>
      </c>
      <c r="I179" s="396">
        <v>80</v>
      </c>
      <c r="J179" s="396">
        <v>72</v>
      </c>
      <c r="K179" s="401">
        <f t="shared" si="78"/>
        <v>-2.7027027027027029E-2</v>
      </c>
      <c r="L179" s="401">
        <f t="shared" si="79"/>
        <v>-0.1</v>
      </c>
      <c r="N179" s="396" t="s">
        <v>99</v>
      </c>
      <c r="O179" s="396">
        <v>90</v>
      </c>
      <c r="P179" s="396">
        <v>87</v>
      </c>
      <c r="Q179" s="396">
        <v>70</v>
      </c>
      <c r="R179" s="401">
        <f t="shared" si="80"/>
        <v>-0.22222222222222221</v>
      </c>
      <c r="S179" s="401">
        <f t="shared" si="81"/>
        <v>-0.19540229885057472</v>
      </c>
      <c r="U179" s="396">
        <v>74</v>
      </c>
      <c r="V179" s="396">
        <v>80</v>
      </c>
      <c r="W179" s="396">
        <v>72</v>
      </c>
      <c r="X179" s="401">
        <f t="shared" si="82"/>
        <v>-2.7027027027027029E-2</v>
      </c>
      <c r="Y179" s="401">
        <f t="shared" si="83"/>
        <v>-0.1</v>
      </c>
    </row>
    <row r="180" spans="1:25" ht="12.75" customHeight="1" x14ac:dyDescent="0.2">
      <c r="A180" s="396" t="s">
        <v>100</v>
      </c>
      <c r="B180" s="396">
        <v>130</v>
      </c>
      <c r="C180" s="396">
        <v>135</v>
      </c>
      <c r="D180" s="396">
        <v>103</v>
      </c>
      <c r="E180" s="401">
        <f t="shared" si="76"/>
        <v>-0.2076923076923077</v>
      </c>
      <c r="F180" s="401">
        <f t="shared" si="77"/>
        <v>-0.23703703703703705</v>
      </c>
      <c r="H180" s="396">
        <v>97</v>
      </c>
      <c r="I180" s="396">
        <v>123</v>
      </c>
      <c r="J180" s="396">
        <v>101</v>
      </c>
      <c r="K180" s="401">
        <f t="shared" si="78"/>
        <v>4.1237113402061855E-2</v>
      </c>
      <c r="L180" s="401">
        <f t="shared" si="79"/>
        <v>-0.17886178861788618</v>
      </c>
      <c r="N180" s="396" t="s">
        <v>100</v>
      </c>
      <c r="O180" s="396">
        <v>130</v>
      </c>
      <c r="P180" s="396">
        <v>135</v>
      </c>
      <c r="Q180" s="396">
        <v>103</v>
      </c>
      <c r="R180" s="401">
        <f t="shared" si="80"/>
        <v>-0.2076923076923077</v>
      </c>
      <c r="S180" s="401">
        <f t="shared" si="81"/>
        <v>-0.23703703703703705</v>
      </c>
      <c r="U180" s="396">
        <v>97</v>
      </c>
      <c r="V180" s="396">
        <v>123</v>
      </c>
      <c r="W180" s="396">
        <v>101</v>
      </c>
      <c r="X180" s="401">
        <f t="shared" si="82"/>
        <v>4.1237113402061855E-2</v>
      </c>
      <c r="Y180" s="401">
        <f t="shared" si="83"/>
        <v>-0.17886178861788618</v>
      </c>
    </row>
    <row r="181" spans="1:25" ht="12.75" customHeight="1" x14ac:dyDescent="0.2">
      <c r="A181" s="396" t="s">
        <v>101</v>
      </c>
      <c r="B181" s="11">
        <v>94</v>
      </c>
      <c r="C181" s="11">
        <v>152</v>
      </c>
      <c r="D181" s="11">
        <v>133</v>
      </c>
      <c r="E181" s="401">
        <f t="shared" si="76"/>
        <v>0.41489361702127658</v>
      </c>
      <c r="F181" s="401">
        <f t="shared" si="77"/>
        <v>-0.125</v>
      </c>
      <c r="H181" s="11">
        <v>99</v>
      </c>
      <c r="I181" s="11">
        <v>98</v>
      </c>
      <c r="J181" s="11">
        <v>112</v>
      </c>
      <c r="K181" s="401">
        <f t="shared" si="78"/>
        <v>0.13131313131313133</v>
      </c>
      <c r="L181" s="401">
        <f t="shared" si="79"/>
        <v>0.14285714285714285</v>
      </c>
      <c r="N181" s="396" t="s">
        <v>101</v>
      </c>
      <c r="O181" s="11">
        <v>94</v>
      </c>
      <c r="P181" s="11">
        <v>152</v>
      </c>
      <c r="Q181" s="11">
        <v>133</v>
      </c>
      <c r="R181" s="401">
        <f t="shared" si="80"/>
        <v>0.41489361702127658</v>
      </c>
      <c r="S181" s="401">
        <f t="shared" si="81"/>
        <v>-0.125</v>
      </c>
      <c r="U181" s="11">
        <v>99</v>
      </c>
      <c r="V181" s="11">
        <v>98</v>
      </c>
      <c r="W181" s="11">
        <v>112</v>
      </c>
      <c r="X181" s="401">
        <f t="shared" si="82"/>
        <v>0.13131313131313133</v>
      </c>
      <c r="Y181" s="401">
        <f t="shared" si="83"/>
        <v>0.14285714285714285</v>
      </c>
    </row>
    <row r="182" spans="1:25" ht="12.75" customHeight="1" x14ac:dyDescent="0.2">
      <c r="A182" s="396" t="s">
        <v>102</v>
      </c>
      <c r="B182" s="11">
        <v>117</v>
      </c>
      <c r="C182" s="11">
        <v>161</v>
      </c>
      <c r="D182" s="11">
        <v>165</v>
      </c>
      <c r="E182" s="401">
        <f t="shared" si="76"/>
        <v>0.41025641025641024</v>
      </c>
      <c r="F182" s="401">
        <f t="shared" si="77"/>
        <v>2.4844720496894408E-2</v>
      </c>
      <c r="H182" s="11">
        <v>93</v>
      </c>
      <c r="I182" s="11">
        <v>115</v>
      </c>
      <c r="J182" s="11">
        <v>106</v>
      </c>
      <c r="K182" s="401">
        <f t="shared" si="78"/>
        <v>0.13978494623655913</v>
      </c>
      <c r="L182" s="401">
        <f t="shared" si="79"/>
        <v>-7.8260869565217397E-2</v>
      </c>
      <c r="N182" s="396" t="s">
        <v>102</v>
      </c>
      <c r="O182" s="11">
        <v>117</v>
      </c>
      <c r="P182" s="11">
        <v>161</v>
      </c>
      <c r="Q182" s="11">
        <v>165</v>
      </c>
      <c r="R182" s="401">
        <f t="shared" si="80"/>
        <v>0.41025641025641024</v>
      </c>
      <c r="S182" s="401">
        <f t="shared" si="81"/>
        <v>2.4844720496894408E-2</v>
      </c>
      <c r="U182" s="11">
        <v>93</v>
      </c>
      <c r="V182" s="11">
        <v>115</v>
      </c>
      <c r="W182" s="11">
        <v>106</v>
      </c>
      <c r="X182" s="401">
        <f t="shared" si="82"/>
        <v>0.13978494623655913</v>
      </c>
      <c r="Y182" s="401">
        <f t="shared" si="83"/>
        <v>-7.8260869565217397E-2</v>
      </c>
    </row>
    <row r="183" spans="1:25" ht="12.75" customHeight="1" x14ac:dyDescent="0.2">
      <c r="A183" s="396" t="s">
        <v>103</v>
      </c>
      <c r="B183" s="11">
        <v>166</v>
      </c>
      <c r="C183" s="11">
        <v>185</v>
      </c>
      <c r="D183" s="11">
        <v>153</v>
      </c>
      <c r="E183" s="401">
        <f t="shared" si="76"/>
        <v>-7.8313253012048195E-2</v>
      </c>
      <c r="F183" s="401">
        <f t="shared" si="77"/>
        <v>-0.17297297297297298</v>
      </c>
      <c r="H183" s="11">
        <v>149</v>
      </c>
      <c r="I183" s="11">
        <v>180</v>
      </c>
      <c r="J183" s="11">
        <v>148</v>
      </c>
      <c r="K183" s="401">
        <f t="shared" si="78"/>
        <v>-6.7114093959731542E-3</v>
      </c>
      <c r="L183" s="401">
        <f t="shared" si="79"/>
        <v>-0.17777777777777778</v>
      </c>
      <c r="N183" s="396" t="s">
        <v>103</v>
      </c>
      <c r="O183" s="11">
        <v>166</v>
      </c>
      <c r="P183" s="11">
        <v>185</v>
      </c>
      <c r="Q183" s="11">
        <v>153</v>
      </c>
      <c r="R183" s="401">
        <f t="shared" si="80"/>
        <v>-7.8313253012048195E-2</v>
      </c>
      <c r="S183" s="401">
        <f t="shared" si="81"/>
        <v>-0.17297297297297298</v>
      </c>
      <c r="U183" s="11">
        <v>149</v>
      </c>
      <c r="V183" s="11">
        <v>180</v>
      </c>
      <c r="W183" s="11">
        <v>148</v>
      </c>
      <c r="X183" s="401">
        <f t="shared" si="82"/>
        <v>-6.7114093959731542E-3</v>
      </c>
      <c r="Y183" s="401">
        <f t="shared" si="83"/>
        <v>-0.17777777777777778</v>
      </c>
    </row>
    <row r="184" spans="1:25" ht="12.75" customHeight="1" x14ac:dyDescent="0.2">
      <c r="A184" s="396" t="s">
        <v>104</v>
      </c>
      <c r="B184" s="11">
        <v>172</v>
      </c>
      <c r="C184" s="11">
        <v>150</v>
      </c>
      <c r="D184" s="11">
        <v>133</v>
      </c>
      <c r="E184" s="401">
        <f t="shared" si="76"/>
        <v>-0.22674418604651161</v>
      </c>
      <c r="F184" s="401">
        <f t="shared" si="77"/>
        <v>-0.11333333333333333</v>
      </c>
      <c r="H184" s="11">
        <v>146</v>
      </c>
      <c r="I184" s="11">
        <v>149</v>
      </c>
      <c r="J184" s="11">
        <v>140</v>
      </c>
      <c r="K184" s="401">
        <f t="shared" si="78"/>
        <v>-4.1095890410958902E-2</v>
      </c>
      <c r="L184" s="401">
        <f t="shared" si="79"/>
        <v>-6.0402684563758392E-2</v>
      </c>
      <c r="N184" s="396" t="s">
        <v>104</v>
      </c>
      <c r="O184" s="11">
        <v>172</v>
      </c>
      <c r="P184" s="11">
        <v>150</v>
      </c>
      <c r="Q184" s="11">
        <v>133</v>
      </c>
      <c r="R184" s="401">
        <f t="shared" si="80"/>
        <v>-0.22674418604651161</v>
      </c>
      <c r="S184" s="401">
        <f t="shared" si="81"/>
        <v>-0.11333333333333333</v>
      </c>
      <c r="U184" s="11">
        <v>146</v>
      </c>
      <c r="V184" s="11">
        <v>149</v>
      </c>
      <c r="W184" s="11">
        <v>140</v>
      </c>
      <c r="X184" s="401">
        <f t="shared" si="82"/>
        <v>-4.1095890410958902E-2</v>
      </c>
      <c r="Y184" s="401">
        <f t="shared" si="83"/>
        <v>-6.0402684563758392E-2</v>
      </c>
    </row>
    <row r="185" spans="1:25" ht="12.75" customHeight="1" x14ac:dyDescent="0.2">
      <c r="A185" s="396" t="s">
        <v>105</v>
      </c>
      <c r="B185" s="11">
        <v>183</v>
      </c>
      <c r="C185" s="11">
        <v>167</v>
      </c>
      <c r="D185" s="11">
        <v>113</v>
      </c>
      <c r="E185" s="401">
        <f t="shared" si="76"/>
        <v>-0.38251366120218577</v>
      </c>
      <c r="F185" s="401">
        <f t="shared" si="77"/>
        <v>-0.32335329341317365</v>
      </c>
      <c r="H185" s="11">
        <v>132</v>
      </c>
      <c r="I185" s="11">
        <v>144</v>
      </c>
      <c r="J185" s="11">
        <v>132</v>
      </c>
      <c r="K185" s="401">
        <f t="shared" si="78"/>
        <v>0</v>
      </c>
      <c r="L185" s="401">
        <f t="shared" si="79"/>
        <v>-8.3333333333333329E-2</v>
      </c>
      <c r="N185" s="396" t="s">
        <v>105</v>
      </c>
      <c r="O185" s="11">
        <v>183</v>
      </c>
      <c r="P185" s="11">
        <v>167</v>
      </c>
      <c r="Q185" s="11">
        <v>113</v>
      </c>
      <c r="R185" s="401">
        <f t="shared" si="80"/>
        <v>-0.38251366120218577</v>
      </c>
      <c r="S185" s="401">
        <f t="shared" si="81"/>
        <v>-0.32335329341317365</v>
      </c>
      <c r="U185" s="11">
        <v>132</v>
      </c>
      <c r="V185" s="11">
        <v>144</v>
      </c>
      <c r="W185" s="11">
        <v>132</v>
      </c>
      <c r="X185" s="401">
        <f t="shared" si="82"/>
        <v>0</v>
      </c>
      <c r="Y185" s="401">
        <f t="shared" si="83"/>
        <v>-8.3333333333333329E-2</v>
      </c>
    </row>
    <row r="186" spans="1:25" ht="12.75" customHeight="1" x14ac:dyDescent="0.2">
      <c r="A186" s="396" t="s">
        <v>106</v>
      </c>
      <c r="B186" s="11">
        <v>151</v>
      </c>
      <c r="C186" s="11">
        <v>152</v>
      </c>
      <c r="D186" s="11">
        <v>113</v>
      </c>
      <c r="E186" s="401">
        <f t="shared" si="76"/>
        <v>-0.25165562913907286</v>
      </c>
      <c r="F186" s="401">
        <f t="shared" si="77"/>
        <v>-0.25657894736842107</v>
      </c>
      <c r="H186" s="11">
        <v>178</v>
      </c>
      <c r="I186" s="11">
        <v>159</v>
      </c>
      <c r="J186" s="11">
        <v>120</v>
      </c>
      <c r="K186" s="401">
        <f t="shared" si="78"/>
        <v>-0.3258426966292135</v>
      </c>
      <c r="L186" s="401">
        <f t="shared" si="79"/>
        <v>-0.24528301886792453</v>
      </c>
      <c r="N186" s="396" t="s">
        <v>106</v>
      </c>
      <c r="O186" s="11">
        <v>151</v>
      </c>
      <c r="P186" s="11">
        <v>152</v>
      </c>
      <c r="Q186" s="11">
        <v>113</v>
      </c>
      <c r="R186" s="401">
        <f t="shared" si="80"/>
        <v>-0.25165562913907286</v>
      </c>
      <c r="S186" s="401">
        <f t="shared" si="81"/>
        <v>-0.25657894736842107</v>
      </c>
      <c r="U186" s="11">
        <v>178</v>
      </c>
      <c r="V186" s="11">
        <v>159</v>
      </c>
      <c r="W186" s="11">
        <v>120</v>
      </c>
      <c r="X186" s="401">
        <f t="shared" si="82"/>
        <v>-0.3258426966292135</v>
      </c>
      <c r="Y186" s="401">
        <f t="shared" si="83"/>
        <v>-0.24528301886792453</v>
      </c>
    </row>
    <row r="187" spans="1:25" ht="12.75" customHeight="1" x14ac:dyDescent="0.2">
      <c r="A187" s="396" t="s">
        <v>107</v>
      </c>
      <c r="B187" s="11">
        <v>149</v>
      </c>
      <c r="C187" s="11">
        <v>132</v>
      </c>
      <c r="D187" s="11">
        <v>79</v>
      </c>
      <c r="E187" s="401">
        <f t="shared" si="76"/>
        <v>-0.46979865771812079</v>
      </c>
      <c r="F187" s="401">
        <f t="shared" si="77"/>
        <v>-0.40151515151515149</v>
      </c>
      <c r="H187" s="11">
        <v>152</v>
      </c>
      <c r="I187" s="11">
        <v>153</v>
      </c>
      <c r="J187" s="11">
        <v>111</v>
      </c>
      <c r="K187" s="401">
        <f t="shared" si="78"/>
        <v>-0.26973684210526316</v>
      </c>
      <c r="L187" s="401">
        <f t="shared" si="79"/>
        <v>-0.27450980392156865</v>
      </c>
      <c r="N187" s="396" t="s">
        <v>107</v>
      </c>
      <c r="O187" s="11">
        <v>149</v>
      </c>
      <c r="P187" s="11">
        <v>132</v>
      </c>
      <c r="Q187" s="11">
        <v>79</v>
      </c>
      <c r="R187" s="401">
        <f t="shared" si="80"/>
        <v>-0.46979865771812079</v>
      </c>
      <c r="S187" s="401">
        <f t="shared" si="81"/>
        <v>-0.40151515151515149</v>
      </c>
      <c r="U187" s="11">
        <v>152</v>
      </c>
      <c r="V187" s="11">
        <v>153</v>
      </c>
      <c r="W187" s="11">
        <v>111</v>
      </c>
      <c r="X187" s="401">
        <f t="shared" si="82"/>
        <v>-0.26973684210526316</v>
      </c>
      <c r="Y187" s="401">
        <f t="shared" si="83"/>
        <v>-0.27450980392156865</v>
      </c>
    </row>
    <row r="188" spans="1:25" ht="12.75" customHeight="1" x14ac:dyDescent="0.2">
      <c r="A188" s="396" t="s">
        <v>108</v>
      </c>
      <c r="B188" s="11">
        <v>101</v>
      </c>
      <c r="C188" s="11">
        <v>88</v>
      </c>
      <c r="D188" s="11">
        <v>74</v>
      </c>
      <c r="E188" s="401">
        <f t="shared" si="76"/>
        <v>-0.26732673267326734</v>
      </c>
      <c r="F188" s="401">
        <f t="shared" si="77"/>
        <v>-0.15909090909090909</v>
      </c>
      <c r="H188" s="11">
        <v>135</v>
      </c>
      <c r="I188" s="11">
        <v>143</v>
      </c>
      <c r="J188" s="11">
        <v>79</v>
      </c>
      <c r="K188" s="401">
        <f t="shared" si="78"/>
        <v>-0.4148148148148148</v>
      </c>
      <c r="L188" s="401">
        <f t="shared" si="79"/>
        <v>-0.44755244755244755</v>
      </c>
      <c r="N188" s="396" t="s">
        <v>108</v>
      </c>
      <c r="O188" s="11">
        <v>101</v>
      </c>
      <c r="P188" s="11">
        <v>88</v>
      </c>
      <c r="Q188" s="11">
        <v>74</v>
      </c>
      <c r="R188" s="401">
        <f t="shared" si="80"/>
        <v>-0.26732673267326734</v>
      </c>
      <c r="S188" s="401">
        <f t="shared" si="81"/>
        <v>-0.15909090909090909</v>
      </c>
      <c r="U188" s="11">
        <v>135</v>
      </c>
      <c r="V188" s="11">
        <v>143</v>
      </c>
      <c r="W188" s="11">
        <v>79</v>
      </c>
      <c r="X188" s="401">
        <f t="shared" si="82"/>
        <v>-0.4148148148148148</v>
      </c>
      <c r="Y188" s="401">
        <f t="shared" si="83"/>
        <v>-0.44755244755244755</v>
      </c>
    </row>
    <row r="189" spans="1:25" ht="12.75" customHeight="1" x14ac:dyDescent="0.2">
      <c r="A189" t="s">
        <v>109</v>
      </c>
      <c r="B189" s="11">
        <v>86</v>
      </c>
      <c r="C189" s="11">
        <v>64</v>
      </c>
      <c r="D189" s="6">
        <v>41</v>
      </c>
      <c r="E189" s="385">
        <f t="shared" si="76"/>
        <v>-0.52325581395348841</v>
      </c>
      <c r="F189" s="385">
        <f t="shared" si="77"/>
        <v>-0.359375</v>
      </c>
      <c r="G189"/>
      <c r="H189" s="11">
        <v>125</v>
      </c>
      <c r="I189" s="11">
        <v>136</v>
      </c>
      <c r="J189" s="6">
        <v>78</v>
      </c>
      <c r="K189" s="385">
        <f t="shared" si="78"/>
        <v>-0.376</v>
      </c>
      <c r="L189" s="385">
        <f t="shared" si="79"/>
        <v>-0.4264705882352941</v>
      </c>
      <c r="N189" t="s">
        <v>109</v>
      </c>
      <c r="O189" s="11">
        <v>86</v>
      </c>
      <c r="P189" s="11">
        <v>64</v>
      </c>
      <c r="Q189" s="6">
        <v>41</v>
      </c>
      <c r="R189" s="385">
        <f t="shared" si="80"/>
        <v>-0.52325581395348841</v>
      </c>
      <c r="S189" s="385">
        <f t="shared" si="81"/>
        <v>-0.359375</v>
      </c>
      <c r="T189"/>
      <c r="U189" s="11">
        <v>125</v>
      </c>
      <c r="V189" s="11">
        <v>136</v>
      </c>
      <c r="W189" s="6">
        <v>78</v>
      </c>
      <c r="X189" s="385">
        <f t="shared" si="82"/>
        <v>-0.376</v>
      </c>
      <c r="Y189" s="385">
        <f t="shared" si="83"/>
        <v>-0.4264705882352941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1543</v>
      </c>
      <c r="C191" s="396">
        <f>SUM(C178:C189)</f>
        <v>1555</v>
      </c>
      <c r="D191" s="396">
        <f>SUM(D178:D189)</f>
        <v>1262</v>
      </c>
      <c r="E191" s="401">
        <f>(+D191-B191)/B191</f>
        <v>-0.18211276733635776</v>
      </c>
      <c r="F191" s="401">
        <f>(+D191-C191)/C191</f>
        <v>-0.18842443729903538</v>
      </c>
      <c r="H191" s="396">
        <f>SUM(H178:H189)</f>
        <v>1487</v>
      </c>
      <c r="I191" s="396">
        <f>SUM(I178:I189)</f>
        <v>1571</v>
      </c>
      <c r="J191" s="396">
        <f>SUM(J178:J189)</f>
        <v>1283</v>
      </c>
      <c r="K191" s="401">
        <f>(+J191-H191)/H191</f>
        <v>-0.13718897108271688</v>
      </c>
      <c r="L191" s="401">
        <f>(+J191-I191)/I191</f>
        <v>-0.18332272437937619</v>
      </c>
      <c r="N191" s="396" t="s">
        <v>110</v>
      </c>
      <c r="O191" s="396">
        <f>SUM(O178:O189)</f>
        <v>1543</v>
      </c>
      <c r="P191" s="396">
        <f>SUM(P178:P189)</f>
        <v>1555</v>
      </c>
      <c r="Q191" s="396">
        <f>SUM(Q178:Q189)</f>
        <v>1262</v>
      </c>
      <c r="R191" s="401">
        <f>(+Q191-O191)/O191</f>
        <v>-0.18211276733635776</v>
      </c>
      <c r="S191" s="401">
        <f>(+Q191-P191)/P191</f>
        <v>-0.18842443729903538</v>
      </c>
      <c r="U191" s="396">
        <f>SUM(U178:U189)</f>
        <v>1487</v>
      </c>
      <c r="V191" s="396">
        <f>SUM(V178:V189)</f>
        <v>1571</v>
      </c>
      <c r="W191" s="396">
        <f>SUM(W178:W189)</f>
        <v>1283</v>
      </c>
      <c r="X191" s="401">
        <f>(+W191-U191)/U191</f>
        <v>-0.13718897108271688</v>
      </c>
      <c r="Y191" s="401">
        <f>(+W191-V191)/V191</f>
        <v>-0.18332272437937619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44937</v>
      </c>
      <c r="F193" s="402" t="s">
        <v>120</v>
      </c>
      <c r="G193" s="402"/>
      <c r="N193" s="395">
        <f ca="1">TODAY()</f>
        <v>44937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4038</v>
      </c>
      <c r="C196" s="2" t="s">
        <v>4791</v>
      </c>
      <c r="D196" s="2" t="s">
        <v>5542</v>
      </c>
      <c r="E196" s="2" t="s">
        <v>5543</v>
      </c>
      <c r="F196" s="2" t="s">
        <v>5544</v>
      </c>
      <c r="H196" s="2" t="s">
        <v>4039</v>
      </c>
      <c r="I196" s="2" t="s">
        <v>4792</v>
      </c>
      <c r="J196" s="2" t="s">
        <v>5545</v>
      </c>
      <c r="K196" s="2" t="s">
        <v>5543</v>
      </c>
      <c r="L196" s="2" t="s">
        <v>5544</v>
      </c>
      <c r="O196" s="2" t="s">
        <v>4038</v>
      </c>
      <c r="P196" s="2" t="s">
        <v>4791</v>
      </c>
      <c r="Q196" s="2" t="s">
        <v>5542</v>
      </c>
      <c r="R196" s="2" t="s">
        <v>5543</v>
      </c>
      <c r="S196" s="2" t="s">
        <v>5544</v>
      </c>
      <c r="U196" s="2" t="s">
        <v>4039</v>
      </c>
      <c r="V196" s="2" t="s">
        <v>4792</v>
      </c>
      <c r="W196" s="2" t="s">
        <v>5545</v>
      </c>
      <c r="X196" s="2" t="s">
        <v>5543</v>
      </c>
      <c r="Y196" s="2" t="s">
        <v>5544</v>
      </c>
    </row>
    <row r="197" spans="1:25" ht="12.75" customHeight="1" x14ac:dyDescent="0.2">
      <c r="A197" s="396" t="s">
        <v>98</v>
      </c>
      <c r="B197" s="396">
        <v>42</v>
      </c>
      <c r="C197" s="396">
        <v>58</v>
      </c>
      <c r="D197" s="396">
        <v>35</v>
      </c>
      <c r="E197" s="401">
        <f t="shared" ref="E197:E208" si="84">(+D197-B197)/B197</f>
        <v>-0.16666666666666666</v>
      </c>
      <c r="F197" s="401">
        <f t="shared" ref="F197:F208" si="85">(+D197-C197)/C197</f>
        <v>-0.39655172413793105</v>
      </c>
      <c r="H197" s="396">
        <v>41</v>
      </c>
      <c r="I197" s="396">
        <v>44</v>
      </c>
      <c r="J197" s="396">
        <v>63</v>
      </c>
      <c r="K197" s="401">
        <f t="shared" ref="K197:K208" si="86">(+J197-H197)/H197</f>
        <v>0.53658536585365857</v>
      </c>
      <c r="L197" s="401">
        <f t="shared" ref="L197:L208" si="87">(+J197-I197)/I197</f>
        <v>0.43181818181818182</v>
      </c>
      <c r="N197" s="396" t="s">
        <v>98</v>
      </c>
      <c r="O197" s="396">
        <v>42</v>
      </c>
      <c r="P197" s="396">
        <v>58</v>
      </c>
      <c r="Q197" s="396">
        <v>35</v>
      </c>
      <c r="R197" s="401">
        <f t="shared" ref="R197:R208" si="88">(+Q197-O197)/O197</f>
        <v>-0.16666666666666666</v>
      </c>
      <c r="S197" s="401">
        <f t="shared" ref="S197:S208" si="89">(+Q197-P197)/P197</f>
        <v>-0.39655172413793105</v>
      </c>
      <c r="U197" s="396">
        <v>41</v>
      </c>
      <c r="V197" s="396">
        <v>44</v>
      </c>
      <c r="W197" s="396">
        <v>63</v>
      </c>
      <c r="X197" s="401">
        <f t="shared" ref="X197:X208" si="90">(+W197-U197)/U197</f>
        <v>0.53658536585365857</v>
      </c>
      <c r="Y197" s="401">
        <f t="shared" ref="Y197:Y208" si="91">(+W197-V197)/V197</f>
        <v>0.43181818181818182</v>
      </c>
    </row>
    <row r="198" spans="1:25" ht="12.75" customHeight="1" x14ac:dyDescent="0.2">
      <c r="A198" s="396" t="s">
        <v>99</v>
      </c>
      <c r="B198" s="396">
        <v>53</v>
      </c>
      <c r="C198" s="396">
        <v>35</v>
      </c>
      <c r="D198" s="396">
        <v>56</v>
      </c>
      <c r="E198" s="401">
        <f t="shared" si="84"/>
        <v>5.6603773584905662E-2</v>
      </c>
      <c r="F198" s="401">
        <f t="shared" si="85"/>
        <v>0.6</v>
      </c>
      <c r="H198" s="396">
        <v>44</v>
      </c>
      <c r="I198" s="396">
        <v>43</v>
      </c>
      <c r="J198" s="396">
        <v>49</v>
      </c>
      <c r="K198" s="401">
        <f t="shared" si="86"/>
        <v>0.11363636363636363</v>
      </c>
      <c r="L198" s="401">
        <f t="shared" si="87"/>
        <v>0.13953488372093023</v>
      </c>
      <c r="N198" s="396" t="s">
        <v>99</v>
      </c>
      <c r="O198" s="396">
        <v>53</v>
      </c>
      <c r="P198" s="396">
        <v>35</v>
      </c>
      <c r="Q198" s="396">
        <v>56</v>
      </c>
      <c r="R198" s="401">
        <f t="shared" si="88"/>
        <v>5.6603773584905662E-2</v>
      </c>
      <c r="S198" s="401">
        <f t="shared" si="89"/>
        <v>0.6</v>
      </c>
      <c r="U198" s="396">
        <v>44</v>
      </c>
      <c r="V198" s="396">
        <v>43</v>
      </c>
      <c r="W198" s="396">
        <v>49</v>
      </c>
      <c r="X198" s="401">
        <f t="shared" si="90"/>
        <v>0.11363636363636363</v>
      </c>
      <c r="Y198" s="401">
        <f t="shared" si="91"/>
        <v>0.13953488372093023</v>
      </c>
    </row>
    <row r="199" spans="1:25" ht="12.75" customHeight="1" x14ac:dyDescent="0.2">
      <c r="A199" s="396" t="s">
        <v>100</v>
      </c>
      <c r="B199" s="396">
        <v>89</v>
      </c>
      <c r="C199" s="396">
        <v>88</v>
      </c>
      <c r="D199" s="396">
        <v>63</v>
      </c>
      <c r="E199" s="401">
        <f t="shared" si="84"/>
        <v>-0.29213483146067415</v>
      </c>
      <c r="F199" s="401">
        <f t="shared" si="85"/>
        <v>-0.28409090909090912</v>
      </c>
      <c r="H199" s="396">
        <v>57</v>
      </c>
      <c r="I199" s="396">
        <v>57</v>
      </c>
      <c r="J199" s="396">
        <v>61</v>
      </c>
      <c r="K199" s="401">
        <f t="shared" si="86"/>
        <v>7.0175438596491224E-2</v>
      </c>
      <c r="L199" s="401">
        <f t="shared" si="87"/>
        <v>7.0175438596491224E-2</v>
      </c>
      <c r="N199" s="396" t="s">
        <v>100</v>
      </c>
      <c r="O199" s="396">
        <v>89</v>
      </c>
      <c r="P199" s="396">
        <v>88</v>
      </c>
      <c r="Q199" s="396">
        <v>63</v>
      </c>
      <c r="R199" s="401">
        <f t="shared" si="88"/>
        <v>-0.29213483146067415</v>
      </c>
      <c r="S199" s="401">
        <f t="shared" si="89"/>
        <v>-0.28409090909090912</v>
      </c>
      <c r="U199" s="396">
        <v>57</v>
      </c>
      <c r="V199" s="396">
        <v>57</v>
      </c>
      <c r="W199" s="396">
        <v>61</v>
      </c>
      <c r="X199" s="401">
        <f t="shared" si="90"/>
        <v>7.0175438596491224E-2</v>
      </c>
      <c r="Y199" s="401">
        <f t="shared" si="91"/>
        <v>7.0175438596491224E-2</v>
      </c>
    </row>
    <row r="200" spans="1:25" ht="12.75" customHeight="1" x14ac:dyDescent="0.2">
      <c r="A200" s="396" t="s">
        <v>101</v>
      </c>
      <c r="B200" s="11">
        <v>71</v>
      </c>
      <c r="C200" s="11">
        <v>112</v>
      </c>
      <c r="D200" s="11">
        <v>72</v>
      </c>
      <c r="E200" s="401">
        <f t="shared" si="84"/>
        <v>1.4084507042253521E-2</v>
      </c>
      <c r="F200" s="401">
        <f t="shared" si="85"/>
        <v>-0.35714285714285715</v>
      </c>
      <c r="H200" s="11">
        <v>66</v>
      </c>
      <c r="I200" s="11">
        <v>84</v>
      </c>
      <c r="J200" s="11">
        <v>62</v>
      </c>
      <c r="K200" s="401">
        <f t="shared" si="86"/>
        <v>-6.0606060606060608E-2</v>
      </c>
      <c r="L200" s="401">
        <f t="shared" si="87"/>
        <v>-0.26190476190476192</v>
      </c>
      <c r="N200" s="396" t="s">
        <v>101</v>
      </c>
      <c r="O200" s="11">
        <v>71</v>
      </c>
      <c r="P200" s="11">
        <v>112</v>
      </c>
      <c r="Q200" s="11">
        <v>72</v>
      </c>
      <c r="R200" s="401">
        <f t="shared" si="88"/>
        <v>1.4084507042253521E-2</v>
      </c>
      <c r="S200" s="401">
        <f t="shared" si="89"/>
        <v>-0.35714285714285715</v>
      </c>
      <c r="U200" s="11">
        <v>66</v>
      </c>
      <c r="V200" s="11">
        <v>84</v>
      </c>
      <c r="W200" s="11">
        <v>62</v>
      </c>
      <c r="X200" s="401">
        <f t="shared" si="90"/>
        <v>-6.0606060606060608E-2</v>
      </c>
      <c r="Y200" s="401">
        <f t="shared" si="91"/>
        <v>-0.26190476190476192</v>
      </c>
    </row>
    <row r="201" spans="1:25" ht="12.75" customHeight="1" x14ac:dyDescent="0.2">
      <c r="A201" s="396" t="s">
        <v>102</v>
      </c>
      <c r="B201" s="11">
        <v>111</v>
      </c>
      <c r="C201" s="11">
        <v>88</v>
      </c>
      <c r="D201" s="11">
        <v>90</v>
      </c>
      <c r="E201" s="401">
        <f t="shared" si="84"/>
        <v>-0.1891891891891892</v>
      </c>
      <c r="F201" s="401">
        <f t="shared" si="85"/>
        <v>2.2727272727272728E-2</v>
      </c>
      <c r="H201" s="11">
        <v>65</v>
      </c>
      <c r="I201" s="11">
        <v>69</v>
      </c>
      <c r="J201" s="11">
        <v>80</v>
      </c>
      <c r="K201" s="401">
        <f t="shared" si="86"/>
        <v>0.23076923076923078</v>
      </c>
      <c r="L201" s="401">
        <f t="shared" si="87"/>
        <v>0.15942028985507245</v>
      </c>
      <c r="N201" s="396" t="s">
        <v>102</v>
      </c>
      <c r="O201" s="11">
        <v>111</v>
      </c>
      <c r="P201" s="11">
        <v>88</v>
      </c>
      <c r="Q201" s="11">
        <v>90</v>
      </c>
      <c r="R201" s="401">
        <f t="shared" si="88"/>
        <v>-0.1891891891891892</v>
      </c>
      <c r="S201" s="401">
        <f t="shared" si="89"/>
        <v>2.2727272727272728E-2</v>
      </c>
      <c r="U201" s="11">
        <v>65</v>
      </c>
      <c r="V201" s="11">
        <v>69</v>
      </c>
      <c r="W201" s="11">
        <v>80</v>
      </c>
      <c r="X201" s="401">
        <f t="shared" si="90"/>
        <v>0.23076923076923078</v>
      </c>
      <c r="Y201" s="401">
        <f t="shared" si="91"/>
        <v>0.15942028985507245</v>
      </c>
    </row>
    <row r="202" spans="1:25" ht="12.75" customHeight="1" x14ac:dyDescent="0.2">
      <c r="A202" s="396" t="s">
        <v>103</v>
      </c>
      <c r="B202" s="11">
        <v>81</v>
      </c>
      <c r="C202" s="11">
        <v>100</v>
      </c>
      <c r="D202" s="11">
        <v>121</v>
      </c>
      <c r="E202" s="401">
        <f t="shared" si="84"/>
        <v>0.49382716049382713</v>
      </c>
      <c r="F202" s="401">
        <f t="shared" si="85"/>
        <v>0.21</v>
      </c>
      <c r="H202" s="11">
        <v>106</v>
      </c>
      <c r="I202" s="11">
        <v>109</v>
      </c>
      <c r="J202" s="11">
        <v>92</v>
      </c>
      <c r="K202" s="401">
        <f t="shared" si="86"/>
        <v>-0.13207547169811321</v>
      </c>
      <c r="L202" s="401">
        <f t="shared" si="87"/>
        <v>-0.15596330275229359</v>
      </c>
      <c r="N202" s="396" t="s">
        <v>103</v>
      </c>
      <c r="O202" s="11">
        <v>81</v>
      </c>
      <c r="P202" s="11">
        <v>100</v>
      </c>
      <c r="Q202" s="11">
        <v>121</v>
      </c>
      <c r="R202" s="401">
        <f t="shared" si="88"/>
        <v>0.49382716049382713</v>
      </c>
      <c r="S202" s="401">
        <f t="shared" si="89"/>
        <v>0.21</v>
      </c>
      <c r="U202" s="11">
        <v>106</v>
      </c>
      <c r="V202" s="11">
        <v>109</v>
      </c>
      <c r="W202" s="11">
        <v>92</v>
      </c>
      <c r="X202" s="401">
        <f t="shared" si="90"/>
        <v>-0.13207547169811321</v>
      </c>
      <c r="Y202" s="401">
        <f t="shared" si="91"/>
        <v>-0.15596330275229359</v>
      </c>
    </row>
    <row r="203" spans="1:25" ht="12.75" customHeight="1" x14ac:dyDescent="0.2">
      <c r="A203" s="396" t="s">
        <v>104</v>
      </c>
      <c r="B203" s="11">
        <v>85</v>
      </c>
      <c r="C203" s="11">
        <v>110</v>
      </c>
      <c r="D203" s="11">
        <v>72</v>
      </c>
      <c r="E203" s="401">
        <f t="shared" si="84"/>
        <v>-0.15294117647058825</v>
      </c>
      <c r="F203" s="401">
        <f t="shared" si="85"/>
        <v>-0.34545454545454546</v>
      </c>
      <c r="H203" s="11">
        <v>101</v>
      </c>
      <c r="I203" s="11">
        <v>98</v>
      </c>
      <c r="J203" s="11">
        <v>82</v>
      </c>
      <c r="K203" s="401">
        <f t="shared" si="86"/>
        <v>-0.18811881188118812</v>
      </c>
      <c r="L203" s="401">
        <f t="shared" si="87"/>
        <v>-0.16326530612244897</v>
      </c>
      <c r="N203" s="396" t="s">
        <v>104</v>
      </c>
      <c r="O203" s="11">
        <v>85</v>
      </c>
      <c r="P203" s="11">
        <v>110</v>
      </c>
      <c r="Q203" s="11">
        <v>72</v>
      </c>
      <c r="R203" s="401">
        <f t="shared" si="88"/>
        <v>-0.15294117647058825</v>
      </c>
      <c r="S203" s="401">
        <f t="shared" si="89"/>
        <v>-0.34545454545454546</v>
      </c>
      <c r="U203" s="11">
        <v>101</v>
      </c>
      <c r="V203" s="11">
        <v>98</v>
      </c>
      <c r="W203" s="11">
        <v>82</v>
      </c>
      <c r="X203" s="401">
        <f t="shared" si="90"/>
        <v>-0.18811881188118812</v>
      </c>
      <c r="Y203" s="401">
        <f t="shared" si="91"/>
        <v>-0.16326530612244897</v>
      </c>
    </row>
    <row r="204" spans="1:25" ht="12.75" customHeight="1" x14ac:dyDescent="0.2">
      <c r="A204" s="396" t="s">
        <v>105</v>
      </c>
      <c r="B204" s="11">
        <v>108</v>
      </c>
      <c r="C204" s="11">
        <v>108</v>
      </c>
      <c r="D204" s="11">
        <v>96</v>
      </c>
      <c r="E204" s="401">
        <f t="shared" si="84"/>
        <v>-0.1111111111111111</v>
      </c>
      <c r="F204" s="401">
        <f t="shared" si="85"/>
        <v>-0.1111111111111111</v>
      </c>
      <c r="H204" s="11">
        <v>103</v>
      </c>
      <c r="I204" s="11">
        <v>104</v>
      </c>
      <c r="J204" s="11">
        <v>100</v>
      </c>
      <c r="K204" s="401">
        <f t="shared" si="86"/>
        <v>-2.9126213592233011E-2</v>
      </c>
      <c r="L204" s="401">
        <f t="shared" si="87"/>
        <v>-3.8461538461538464E-2</v>
      </c>
      <c r="N204" s="396" t="s">
        <v>105</v>
      </c>
      <c r="O204" s="11">
        <v>108</v>
      </c>
      <c r="P204" s="11">
        <v>108</v>
      </c>
      <c r="Q204" s="11">
        <v>96</v>
      </c>
      <c r="R204" s="401">
        <f t="shared" si="88"/>
        <v>-0.1111111111111111</v>
      </c>
      <c r="S204" s="401">
        <f t="shared" si="89"/>
        <v>-0.1111111111111111</v>
      </c>
      <c r="U204" s="11">
        <v>103</v>
      </c>
      <c r="V204" s="11">
        <v>104</v>
      </c>
      <c r="W204" s="11">
        <v>100</v>
      </c>
      <c r="X204" s="401">
        <f t="shared" si="90"/>
        <v>-2.9126213592233011E-2</v>
      </c>
      <c r="Y204" s="401">
        <f t="shared" si="91"/>
        <v>-3.8461538461538464E-2</v>
      </c>
    </row>
    <row r="205" spans="1:25" ht="12.75" customHeight="1" x14ac:dyDescent="0.2">
      <c r="A205" s="396" t="s">
        <v>106</v>
      </c>
      <c r="B205" s="11">
        <v>78</v>
      </c>
      <c r="C205" s="11">
        <v>69</v>
      </c>
      <c r="D205" s="11">
        <v>80</v>
      </c>
      <c r="E205" s="401">
        <f t="shared" si="84"/>
        <v>2.564102564102564E-2</v>
      </c>
      <c r="F205" s="401">
        <f t="shared" si="85"/>
        <v>0.15942028985507245</v>
      </c>
      <c r="H205" s="11">
        <v>88</v>
      </c>
      <c r="I205" s="11">
        <v>96</v>
      </c>
      <c r="J205" s="11">
        <v>100</v>
      </c>
      <c r="K205" s="401">
        <f t="shared" si="86"/>
        <v>0.13636363636363635</v>
      </c>
      <c r="L205" s="401">
        <f t="shared" si="87"/>
        <v>4.1666666666666664E-2</v>
      </c>
      <c r="N205" s="396" t="s">
        <v>106</v>
      </c>
      <c r="O205" s="11">
        <v>78</v>
      </c>
      <c r="P205" s="11">
        <v>69</v>
      </c>
      <c r="Q205" s="11">
        <v>80</v>
      </c>
      <c r="R205" s="401">
        <f t="shared" si="88"/>
        <v>2.564102564102564E-2</v>
      </c>
      <c r="S205" s="401">
        <f t="shared" si="89"/>
        <v>0.15942028985507245</v>
      </c>
      <c r="U205" s="11">
        <v>88</v>
      </c>
      <c r="V205" s="11">
        <v>96</v>
      </c>
      <c r="W205" s="11">
        <v>100</v>
      </c>
      <c r="X205" s="401">
        <f t="shared" si="90"/>
        <v>0.13636363636363635</v>
      </c>
      <c r="Y205" s="401">
        <f t="shared" si="91"/>
        <v>4.1666666666666664E-2</v>
      </c>
    </row>
    <row r="206" spans="1:25" ht="12.75" customHeight="1" x14ac:dyDescent="0.2">
      <c r="A206" s="396" t="s">
        <v>107</v>
      </c>
      <c r="B206" s="11">
        <v>98</v>
      </c>
      <c r="C206" s="11">
        <v>86</v>
      </c>
      <c r="D206" s="11">
        <v>61</v>
      </c>
      <c r="E206" s="401">
        <f t="shared" si="84"/>
        <v>-0.37755102040816324</v>
      </c>
      <c r="F206" s="401">
        <f t="shared" si="85"/>
        <v>-0.29069767441860467</v>
      </c>
      <c r="H206" s="11">
        <v>91</v>
      </c>
      <c r="I206" s="11">
        <v>102</v>
      </c>
      <c r="J206" s="11">
        <v>75</v>
      </c>
      <c r="K206" s="401">
        <f t="shared" si="86"/>
        <v>-0.17582417582417584</v>
      </c>
      <c r="L206" s="401">
        <f t="shared" si="87"/>
        <v>-0.26470588235294118</v>
      </c>
      <c r="N206" s="396" t="s">
        <v>107</v>
      </c>
      <c r="O206" s="11">
        <v>98</v>
      </c>
      <c r="P206" s="11">
        <v>86</v>
      </c>
      <c r="Q206" s="11">
        <v>61</v>
      </c>
      <c r="R206" s="401">
        <f t="shared" si="88"/>
        <v>-0.37755102040816324</v>
      </c>
      <c r="S206" s="401">
        <f t="shared" si="89"/>
        <v>-0.29069767441860467</v>
      </c>
      <c r="U206" s="11">
        <v>91</v>
      </c>
      <c r="V206" s="11">
        <v>102</v>
      </c>
      <c r="W206" s="11">
        <v>75</v>
      </c>
      <c r="X206" s="401">
        <f t="shared" si="90"/>
        <v>-0.17582417582417584</v>
      </c>
      <c r="Y206" s="401">
        <f t="shared" si="91"/>
        <v>-0.26470588235294118</v>
      </c>
    </row>
    <row r="207" spans="1:25" ht="12.75" customHeight="1" x14ac:dyDescent="0.2">
      <c r="A207" s="396" t="s">
        <v>108</v>
      </c>
      <c r="B207" s="11">
        <v>41</v>
      </c>
      <c r="C207" s="11">
        <v>52</v>
      </c>
      <c r="D207" s="11">
        <v>58</v>
      </c>
      <c r="E207" s="401">
        <f t="shared" si="84"/>
        <v>0.41463414634146339</v>
      </c>
      <c r="F207" s="401">
        <f t="shared" si="85"/>
        <v>0.11538461538461539</v>
      </c>
      <c r="H207" s="11">
        <v>87</v>
      </c>
      <c r="I207" s="11">
        <v>77</v>
      </c>
      <c r="J207" s="11">
        <v>65</v>
      </c>
      <c r="K207" s="401">
        <f t="shared" si="86"/>
        <v>-0.25287356321839083</v>
      </c>
      <c r="L207" s="401">
        <f t="shared" si="87"/>
        <v>-0.15584415584415584</v>
      </c>
      <c r="N207" s="396" t="s">
        <v>108</v>
      </c>
      <c r="O207" s="11">
        <v>41</v>
      </c>
      <c r="P207" s="11">
        <v>52</v>
      </c>
      <c r="Q207" s="11">
        <v>58</v>
      </c>
      <c r="R207" s="401">
        <f t="shared" si="88"/>
        <v>0.41463414634146339</v>
      </c>
      <c r="S207" s="401">
        <f t="shared" si="89"/>
        <v>0.11538461538461539</v>
      </c>
      <c r="U207" s="11">
        <v>87</v>
      </c>
      <c r="V207" s="11">
        <v>77</v>
      </c>
      <c r="W207" s="11">
        <v>65</v>
      </c>
      <c r="X207" s="401">
        <f t="shared" si="90"/>
        <v>-0.25287356321839083</v>
      </c>
      <c r="Y207" s="401">
        <f t="shared" si="91"/>
        <v>-0.15584415584415584</v>
      </c>
    </row>
    <row r="208" spans="1:25" ht="12.75" customHeight="1" x14ac:dyDescent="0.2">
      <c r="A208" t="s">
        <v>109</v>
      </c>
      <c r="B208" s="11">
        <v>43</v>
      </c>
      <c r="C208" s="11">
        <v>54</v>
      </c>
      <c r="D208" s="6">
        <v>29</v>
      </c>
      <c r="E208" s="385">
        <f t="shared" si="84"/>
        <v>-0.32558139534883723</v>
      </c>
      <c r="F208" s="385">
        <f t="shared" si="85"/>
        <v>-0.46296296296296297</v>
      </c>
      <c r="G208"/>
      <c r="H208" s="11">
        <v>89</v>
      </c>
      <c r="I208" s="11">
        <v>73</v>
      </c>
      <c r="J208" s="6">
        <v>67</v>
      </c>
      <c r="K208" s="385">
        <f t="shared" si="86"/>
        <v>-0.24719101123595505</v>
      </c>
      <c r="L208" s="385">
        <f t="shared" si="87"/>
        <v>-8.2191780821917804E-2</v>
      </c>
      <c r="N208" t="s">
        <v>109</v>
      </c>
      <c r="O208" s="11">
        <v>43</v>
      </c>
      <c r="P208" s="11">
        <v>54</v>
      </c>
      <c r="Q208" s="6">
        <v>29</v>
      </c>
      <c r="R208" s="385">
        <f t="shared" si="88"/>
        <v>-0.32558139534883723</v>
      </c>
      <c r="S208" s="385">
        <f t="shared" si="89"/>
        <v>-0.46296296296296297</v>
      </c>
      <c r="T208"/>
      <c r="U208" s="11">
        <v>89</v>
      </c>
      <c r="V208" s="11">
        <v>73</v>
      </c>
      <c r="W208" s="6">
        <v>67</v>
      </c>
      <c r="X208" s="385">
        <f t="shared" si="90"/>
        <v>-0.24719101123595505</v>
      </c>
      <c r="Y208" s="385">
        <f t="shared" si="91"/>
        <v>-8.2191780821917804E-2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900</v>
      </c>
      <c r="C210" s="396">
        <f>SUM(C197:C208)</f>
        <v>960</v>
      </c>
      <c r="D210" s="396">
        <f>SUM(D197:D208)</f>
        <v>833</v>
      </c>
      <c r="E210" s="401">
        <f>(+D210-B210)/B210</f>
        <v>-7.4444444444444438E-2</v>
      </c>
      <c r="F210" s="401">
        <f>(+D210-C210)/C210</f>
        <v>-0.13229166666666667</v>
      </c>
      <c r="H210" s="396">
        <f>SUM(H197:H208)</f>
        <v>938</v>
      </c>
      <c r="I210" s="396">
        <f>SUM(I197:I208)</f>
        <v>956</v>
      </c>
      <c r="J210" s="396">
        <f>SUM(J197:J208)</f>
        <v>896</v>
      </c>
      <c r="K210" s="401">
        <f>(+J210-H210)/H210</f>
        <v>-4.4776119402985072E-2</v>
      </c>
      <c r="L210" s="401">
        <f>(+J210-I210)/I210</f>
        <v>-6.2761506276150625E-2</v>
      </c>
      <c r="N210" s="396" t="s">
        <v>110</v>
      </c>
      <c r="O210" s="396">
        <f>SUM(O197:O208)</f>
        <v>900</v>
      </c>
      <c r="P210" s="396">
        <f>SUM(P197:P208)</f>
        <v>960</v>
      </c>
      <c r="Q210" s="396">
        <f>SUM(Q197:Q208)</f>
        <v>833</v>
      </c>
      <c r="R210" s="401">
        <f>(+Q210-O210)/O210</f>
        <v>-7.4444444444444438E-2</v>
      </c>
      <c r="S210" s="401">
        <f>(+Q210-P210)/P210</f>
        <v>-0.13229166666666667</v>
      </c>
      <c r="U210" s="396">
        <f>SUM(U197:U208)</f>
        <v>938</v>
      </c>
      <c r="V210" s="396">
        <f>SUM(V197:V208)</f>
        <v>956</v>
      </c>
      <c r="W210" s="396">
        <f>SUM(W197:W208)</f>
        <v>896</v>
      </c>
      <c r="X210" s="401">
        <f>(+W210-U210)/U210</f>
        <v>-4.4776119402985072E-2</v>
      </c>
      <c r="Y210" s="401">
        <f>(+W210-V210)/V210</f>
        <v>-6.2761506276150625E-2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44937</v>
      </c>
      <c r="F212" s="398"/>
      <c r="G212" s="399" t="s">
        <v>118</v>
      </c>
      <c r="N212" s="395">
        <f ca="1">TODAY()</f>
        <v>44937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4038</v>
      </c>
      <c r="C215" s="2" t="s">
        <v>4791</v>
      </c>
      <c r="D215" s="2" t="s">
        <v>5542</v>
      </c>
      <c r="E215" s="2" t="s">
        <v>5543</v>
      </c>
      <c r="F215" s="2" t="s">
        <v>5544</v>
      </c>
      <c r="H215" s="2" t="s">
        <v>4039</v>
      </c>
      <c r="I215" s="2" t="s">
        <v>4792</v>
      </c>
      <c r="J215" s="2" t="s">
        <v>5545</v>
      </c>
      <c r="K215" s="2" t="s">
        <v>5543</v>
      </c>
      <c r="L215" s="2" t="s">
        <v>5544</v>
      </c>
      <c r="O215" s="2" t="s">
        <v>4038</v>
      </c>
      <c r="P215" s="2" t="s">
        <v>4791</v>
      </c>
      <c r="Q215" s="2" t="s">
        <v>5542</v>
      </c>
      <c r="R215" s="2" t="s">
        <v>5543</v>
      </c>
      <c r="S215" s="2" t="s">
        <v>5544</v>
      </c>
      <c r="U215" s="2" t="s">
        <v>4039</v>
      </c>
      <c r="V215" s="2" t="s">
        <v>4792</v>
      </c>
      <c r="W215" s="2" t="s">
        <v>5545</v>
      </c>
      <c r="X215" s="2" t="s">
        <v>5543</v>
      </c>
      <c r="Y215" s="2" t="s">
        <v>5544</v>
      </c>
    </row>
    <row r="216" spans="1:25" ht="12.6" customHeight="1" x14ac:dyDescent="0.2">
      <c r="A216" s="396" t="s">
        <v>98</v>
      </c>
      <c r="B216" s="396">
        <v>3488</v>
      </c>
      <c r="C216" s="396">
        <v>2923</v>
      </c>
      <c r="D216" s="396">
        <v>2966</v>
      </c>
      <c r="E216" s="401">
        <f t="shared" ref="E216:E227" si="92">(+D216-B216)/B216</f>
        <v>-0.1496559633027523</v>
      </c>
      <c r="F216" s="401">
        <f t="shared" ref="F216:F227" si="93">(+D216-C216)/C216</f>
        <v>1.471091344509066E-2</v>
      </c>
      <c r="H216" s="396">
        <v>2078</v>
      </c>
      <c r="I216" s="396">
        <v>2272</v>
      </c>
      <c r="J216" s="396">
        <v>2298</v>
      </c>
      <c r="K216" s="401">
        <f t="shared" ref="K216:K227" si="94">(+J216-H216)/H216</f>
        <v>0.10587102983638114</v>
      </c>
      <c r="L216" s="401">
        <f t="shared" ref="L216:L227" si="95">(+J216-I216)/I216</f>
        <v>1.1443661971830986E-2</v>
      </c>
      <c r="N216" s="396" t="s">
        <v>98</v>
      </c>
      <c r="O216" s="396">
        <v>3488</v>
      </c>
      <c r="P216" s="396">
        <v>2923</v>
      </c>
      <c r="Q216" s="396">
        <v>2966</v>
      </c>
      <c r="R216" s="401">
        <f t="shared" ref="R216:R227" si="96">(+Q216-O216)/O216</f>
        <v>-0.1496559633027523</v>
      </c>
      <c r="S216" s="401">
        <f t="shared" ref="S216:S227" si="97">(+Q216-P216)/P216</f>
        <v>1.471091344509066E-2</v>
      </c>
      <c r="U216" s="396">
        <v>2078</v>
      </c>
      <c r="V216" s="396">
        <v>2272</v>
      </c>
      <c r="W216" s="396">
        <v>2298</v>
      </c>
      <c r="X216" s="401">
        <f t="shared" ref="X216:X227" si="98">(+W216-U216)/U216</f>
        <v>0.10587102983638114</v>
      </c>
      <c r="Y216" s="401">
        <f t="shared" ref="Y216:Y227" si="99">(+W216-V216)/V216</f>
        <v>1.1443661971830986E-2</v>
      </c>
    </row>
    <row r="217" spans="1:25" ht="12.75" customHeight="1" x14ac:dyDescent="0.2">
      <c r="A217" s="396" t="s">
        <v>99</v>
      </c>
      <c r="B217" s="396">
        <v>3724</v>
      </c>
      <c r="C217" s="396">
        <v>2699</v>
      </c>
      <c r="D217" s="396">
        <v>2786</v>
      </c>
      <c r="E217" s="401">
        <f t="shared" si="92"/>
        <v>-0.25187969924812031</v>
      </c>
      <c r="F217" s="401">
        <f t="shared" si="93"/>
        <v>3.2234160800296403E-2</v>
      </c>
      <c r="H217" s="396">
        <v>2080</v>
      </c>
      <c r="I217" s="396">
        <v>2209</v>
      </c>
      <c r="J217" s="396">
        <v>2209</v>
      </c>
      <c r="K217" s="401">
        <f t="shared" si="94"/>
        <v>6.2019230769230771E-2</v>
      </c>
      <c r="L217" s="401">
        <f t="shared" si="95"/>
        <v>0</v>
      </c>
      <c r="N217" s="396" t="s">
        <v>99</v>
      </c>
      <c r="O217" s="396">
        <v>3724</v>
      </c>
      <c r="P217" s="396">
        <v>2699</v>
      </c>
      <c r="Q217" s="396">
        <v>2786</v>
      </c>
      <c r="R217" s="401">
        <f t="shared" si="96"/>
        <v>-0.25187969924812031</v>
      </c>
      <c r="S217" s="401">
        <f t="shared" si="97"/>
        <v>3.2234160800296403E-2</v>
      </c>
      <c r="U217" s="396">
        <v>2080</v>
      </c>
      <c r="V217" s="396">
        <v>2209</v>
      </c>
      <c r="W217" s="396">
        <v>2209</v>
      </c>
      <c r="X217" s="401">
        <f t="shared" si="98"/>
        <v>6.2019230769230771E-2</v>
      </c>
      <c r="Y217" s="401">
        <f t="shared" si="99"/>
        <v>0</v>
      </c>
    </row>
    <row r="218" spans="1:25" ht="12.75" customHeight="1" x14ac:dyDescent="0.2">
      <c r="A218" s="396" t="s">
        <v>100</v>
      </c>
      <c r="B218" s="396">
        <v>4239</v>
      </c>
      <c r="C218" s="396">
        <v>4159</v>
      </c>
      <c r="D218" s="396">
        <v>3757</v>
      </c>
      <c r="E218" s="401">
        <f t="shared" si="92"/>
        <v>-0.11370606275064873</v>
      </c>
      <c r="F218" s="401">
        <f t="shared" si="93"/>
        <v>-9.6657850444818463E-2</v>
      </c>
      <c r="H218" s="396">
        <v>2859</v>
      </c>
      <c r="I218" s="396">
        <v>3051</v>
      </c>
      <c r="J218" s="396">
        <v>2983</v>
      </c>
      <c r="K218" s="401">
        <f t="shared" si="94"/>
        <v>4.337180832458902E-2</v>
      </c>
      <c r="L218" s="401">
        <f t="shared" si="95"/>
        <v>-2.2287774500163882E-2</v>
      </c>
      <c r="N218" s="396" t="s">
        <v>100</v>
      </c>
      <c r="O218" s="396">
        <v>4239</v>
      </c>
      <c r="P218" s="396">
        <v>4159</v>
      </c>
      <c r="Q218" s="396">
        <v>3757</v>
      </c>
      <c r="R218" s="401">
        <f t="shared" si="96"/>
        <v>-0.11370606275064873</v>
      </c>
      <c r="S218" s="401">
        <f t="shared" si="97"/>
        <v>-9.6657850444818463E-2</v>
      </c>
      <c r="U218" s="396">
        <v>2859</v>
      </c>
      <c r="V218" s="396">
        <v>3051</v>
      </c>
      <c r="W218" s="396">
        <v>2983</v>
      </c>
      <c r="X218" s="401">
        <f t="shared" si="98"/>
        <v>4.337180832458902E-2</v>
      </c>
      <c r="Y218" s="401">
        <f t="shared" si="99"/>
        <v>-2.2287774500163882E-2</v>
      </c>
    </row>
    <row r="219" spans="1:25" ht="12.75" customHeight="1" x14ac:dyDescent="0.2">
      <c r="A219" s="396" t="s">
        <v>101</v>
      </c>
      <c r="B219" s="11">
        <v>3234</v>
      </c>
      <c r="C219" s="11">
        <v>4793</v>
      </c>
      <c r="D219" s="11">
        <v>4352</v>
      </c>
      <c r="E219" s="401">
        <f t="shared" si="92"/>
        <v>0.34570191713048853</v>
      </c>
      <c r="F219" s="401">
        <f t="shared" si="93"/>
        <v>-9.2009180054245771E-2</v>
      </c>
      <c r="H219" s="11">
        <v>2883</v>
      </c>
      <c r="I219" s="11">
        <v>3484</v>
      </c>
      <c r="J219" s="11">
        <v>3137</v>
      </c>
      <c r="K219" s="401">
        <f t="shared" si="94"/>
        <v>8.8102670828997573E-2</v>
      </c>
      <c r="L219" s="401">
        <f t="shared" si="95"/>
        <v>-9.9598163030998846E-2</v>
      </c>
      <c r="N219" s="396" t="s">
        <v>101</v>
      </c>
      <c r="O219" s="11">
        <v>3234</v>
      </c>
      <c r="P219" s="11">
        <v>4793</v>
      </c>
      <c r="Q219" s="11">
        <v>4352</v>
      </c>
      <c r="R219" s="401">
        <f t="shared" si="96"/>
        <v>0.34570191713048853</v>
      </c>
      <c r="S219" s="401">
        <f t="shared" si="97"/>
        <v>-9.2009180054245771E-2</v>
      </c>
      <c r="U219" s="11">
        <v>2883</v>
      </c>
      <c r="V219" s="11">
        <v>3484</v>
      </c>
      <c r="W219" s="11">
        <v>3137</v>
      </c>
      <c r="X219" s="401">
        <f t="shared" si="98"/>
        <v>8.8102670828997573E-2</v>
      </c>
      <c r="Y219" s="401">
        <f t="shared" si="99"/>
        <v>-9.9598163030998846E-2</v>
      </c>
    </row>
    <row r="220" spans="1:25" ht="12.75" customHeight="1" x14ac:dyDescent="0.2">
      <c r="A220" s="396" t="s">
        <v>102</v>
      </c>
      <c r="B220" s="11">
        <v>4421</v>
      </c>
      <c r="C220" s="11">
        <v>4977</v>
      </c>
      <c r="D220" s="11">
        <v>4715</v>
      </c>
      <c r="E220" s="401">
        <f t="shared" si="92"/>
        <v>6.6500791676091381E-2</v>
      </c>
      <c r="F220" s="401">
        <f t="shared" si="93"/>
        <v>-5.2642153907976691E-2</v>
      </c>
      <c r="H220" s="11">
        <v>2948</v>
      </c>
      <c r="I220" s="11">
        <v>3702</v>
      </c>
      <c r="J220" s="11">
        <v>3609</v>
      </c>
      <c r="K220" s="401">
        <f t="shared" si="94"/>
        <v>0.22421981004070557</v>
      </c>
      <c r="L220" s="401">
        <f t="shared" si="95"/>
        <v>-2.5121555915721232E-2</v>
      </c>
      <c r="N220" s="396" t="s">
        <v>102</v>
      </c>
      <c r="O220" s="11">
        <v>4421</v>
      </c>
      <c r="P220" s="11">
        <v>4977</v>
      </c>
      <c r="Q220" s="11">
        <v>4715</v>
      </c>
      <c r="R220" s="401">
        <f t="shared" si="96"/>
        <v>6.6500791676091381E-2</v>
      </c>
      <c r="S220" s="401">
        <f t="shared" si="97"/>
        <v>-5.2642153907976691E-2</v>
      </c>
      <c r="U220" s="11">
        <v>2948</v>
      </c>
      <c r="V220" s="11">
        <v>3702</v>
      </c>
      <c r="W220" s="11">
        <v>3609</v>
      </c>
      <c r="X220" s="401">
        <f t="shared" si="98"/>
        <v>0.22421981004070557</v>
      </c>
      <c r="Y220" s="401">
        <f t="shared" si="99"/>
        <v>-2.5121555915721232E-2</v>
      </c>
    </row>
    <row r="221" spans="1:25" ht="12.75" customHeight="1" x14ac:dyDescent="0.2">
      <c r="A221" s="396" t="s">
        <v>103</v>
      </c>
      <c r="B221" s="11">
        <v>4998</v>
      </c>
      <c r="C221" s="11">
        <v>6040</v>
      </c>
      <c r="D221" s="11">
        <v>5123</v>
      </c>
      <c r="E221" s="401">
        <f t="shared" si="92"/>
        <v>2.5010004001600639E-2</v>
      </c>
      <c r="F221" s="401">
        <f t="shared" si="93"/>
        <v>-0.15182119205298014</v>
      </c>
      <c r="H221" s="11">
        <v>3716</v>
      </c>
      <c r="I221" s="11">
        <v>4659</v>
      </c>
      <c r="J221" s="11">
        <v>4073</v>
      </c>
      <c r="K221" s="401">
        <f t="shared" si="94"/>
        <v>9.6071044133476863E-2</v>
      </c>
      <c r="L221" s="401">
        <f t="shared" si="95"/>
        <v>-0.12577806396222366</v>
      </c>
      <c r="N221" s="396" t="s">
        <v>103</v>
      </c>
      <c r="O221" s="11">
        <v>4998</v>
      </c>
      <c r="P221" s="11">
        <v>6040</v>
      </c>
      <c r="Q221" s="11">
        <v>5123</v>
      </c>
      <c r="R221" s="401">
        <f t="shared" si="96"/>
        <v>2.5010004001600639E-2</v>
      </c>
      <c r="S221" s="401">
        <f t="shared" si="97"/>
        <v>-0.15182119205298014</v>
      </c>
      <c r="U221" s="11">
        <v>3716</v>
      </c>
      <c r="V221" s="11">
        <v>4659</v>
      </c>
      <c r="W221" s="11">
        <v>4073</v>
      </c>
      <c r="X221" s="401">
        <f t="shared" si="98"/>
        <v>9.6071044133476863E-2</v>
      </c>
      <c r="Y221" s="401">
        <f t="shared" si="99"/>
        <v>-0.12577806396222366</v>
      </c>
    </row>
    <row r="222" spans="1:25" ht="12.75" customHeight="1" x14ac:dyDescent="0.2">
      <c r="A222" s="396" t="s">
        <v>104</v>
      </c>
      <c r="B222" s="11">
        <v>5076</v>
      </c>
      <c r="C222" s="11">
        <v>5426</v>
      </c>
      <c r="D222" s="11">
        <v>4292</v>
      </c>
      <c r="E222" s="401">
        <f t="shared" si="92"/>
        <v>-0.15445232466509062</v>
      </c>
      <c r="F222" s="401">
        <f t="shared" si="93"/>
        <v>-0.2089937338739403</v>
      </c>
      <c r="H222" s="11">
        <v>4451</v>
      </c>
      <c r="I222" s="11">
        <v>4399</v>
      </c>
      <c r="J222" s="11">
        <v>3626</v>
      </c>
      <c r="K222" s="401">
        <f t="shared" si="94"/>
        <v>-0.18535160638058862</v>
      </c>
      <c r="L222" s="401">
        <f t="shared" si="95"/>
        <v>-0.17572175494430553</v>
      </c>
      <c r="N222" s="396" t="s">
        <v>104</v>
      </c>
      <c r="O222" s="11">
        <v>5076</v>
      </c>
      <c r="P222" s="11">
        <v>5426</v>
      </c>
      <c r="Q222" s="11">
        <v>4292</v>
      </c>
      <c r="R222" s="401">
        <f t="shared" si="96"/>
        <v>-0.15445232466509062</v>
      </c>
      <c r="S222" s="401">
        <f t="shared" si="97"/>
        <v>-0.2089937338739403</v>
      </c>
      <c r="U222" s="11">
        <v>4451</v>
      </c>
      <c r="V222" s="11">
        <v>4399</v>
      </c>
      <c r="W222" s="11">
        <v>3626</v>
      </c>
      <c r="X222" s="401">
        <f t="shared" si="98"/>
        <v>-0.18535160638058862</v>
      </c>
      <c r="Y222" s="401">
        <f t="shared" si="99"/>
        <v>-0.17572175494430553</v>
      </c>
    </row>
    <row r="223" spans="1:25" ht="12.75" customHeight="1" x14ac:dyDescent="0.2">
      <c r="A223" s="396" t="s">
        <v>105</v>
      </c>
      <c r="B223" s="11">
        <v>5222</v>
      </c>
      <c r="C223" s="11">
        <v>5106</v>
      </c>
      <c r="D223" s="11">
        <v>3952</v>
      </c>
      <c r="E223" s="401">
        <f t="shared" si="92"/>
        <v>-0.2432018383761011</v>
      </c>
      <c r="F223" s="401">
        <f t="shared" si="93"/>
        <v>-0.22600861731296515</v>
      </c>
      <c r="H223" s="11">
        <v>4306</v>
      </c>
      <c r="I223" s="11">
        <v>4269</v>
      </c>
      <c r="J223" s="11">
        <v>3751</v>
      </c>
      <c r="K223" s="401">
        <f t="shared" si="94"/>
        <v>-0.12888992104040872</v>
      </c>
      <c r="L223" s="401">
        <f t="shared" si="95"/>
        <v>-0.12133989224642773</v>
      </c>
      <c r="N223" s="396" t="s">
        <v>105</v>
      </c>
      <c r="O223" s="11">
        <v>5222</v>
      </c>
      <c r="P223" s="11">
        <v>5106</v>
      </c>
      <c r="Q223" s="11">
        <v>3952</v>
      </c>
      <c r="R223" s="401">
        <f t="shared" si="96"/>
        <v>-0.2432018383761011</v>
      </c>
      <c r="S223" s="401">
        <f t="shared" si="97"/>
        <v>-0.22600861731296515</v>
      </c>
      <c r="U223" s="11">
        <v>4306</v>
      </c>
      <c r="V223" s="11">
        <v>4269</v>
      </c>
      <c r="W223" s="11">
        <v>3751</v>
      </c>
      <c r="X223" s="401">
        <f t="shared" si="98"/>
        <v>-0.12888992104040872</v>
      </c>
      <c r="Y223" s="401">
        <f t="shared" si="99"/>
        <v>-0.12133989224642773</v>
      </c>
    </row>
    <row r="224" spans="1:25" ht="12.75" customHeight="1" x14ac:dyDescent="0.2">
      <c r="A224" s="396" t="s">
        <v>106</v>
      </c>
      <c r="B224" s="11">
        <v>4786</v>
      </c>
      <c r="C224" s="11">
        <v>4611</v>
      </c>
      <c r="D224" s="11">
        <v>3679</v>
      </c>
      <c r="E224" s="401">
        <f t="shared" si="92"/>
        <v>-0.23129962390305056</v>
      </c>
      <c r="F224" s="401">
        <f t="shared" si="93"/>
        <v>-0.20212535241813057</v>
      </c>
      <c r="H224" s="11">
        <v>4332</v>
      </c>
      <c r="I224" s="11">
        <v>4098</v>
      </c>
      <c r="J224" s="11">
        <v>3316</v>
      </c>
      <c r="K224" s="401">
        <f t="shared" si="94"/>
        <v>-0.23453370267774701</v>
      </c>
      <c r="L224" s="401">
        <f t="shared" si="95"/>
        <v>-0.1908247925817472</v>
      </c>
      <c r="N224" s="396" t="s">
        <v>106</v>
      </c>
      <c r="O224" s="11">
        <v>4786</v>
      </c>
      <c r="P224" s="11">
        <v>4611</v>
      </c>
      <c r="Q224" s="11">
        <v>3679</v>
      </c>
      <c r="R224" s="401">
        <f t="shared" si="96"/>
        <v>-0.23129962390305056</v>
      </c>
      <c r="S224" s="401">
        <f t="shared" si="97"/>
        <v>-0.20212535241813057</v>
      </c>
      <c r="U224" s="11">
        <v>4332</v>
      </c>
      <c r="V224" s="11">
        <v>4098</v>
      </c>
      <c r="W224" s="11">
        <v>3316</v>
      </c>
      <c r="X224" s="401">
        <f t="shared" si="98"/>
        <v>-0.23453370267774701</v>
      </c>
      <c r="Y224" s="401">
        <f t="shared" si="99"/>
        <v>-0.1908247925817472</v>
      </c>
    </row>
    <row r="225" spans="1:25" ht="12.75" customHeight="1" x14ac:dyDescent="0.2">
      <c r="A225" s="396" t="s">
        <v>107</v>
      </c>
      <c r="B225" s="11">
        <v>4338</v>
      </c>
      <c r="C225" s="11">
        <v>4152</v>
      </c>
      <c r="D225" s="11">
        <v>3305</v>
      </c>
      <c r="E225" s="401">
        <f t="shared" si="92"/>
        <v>-0.23812816966343936</v>
      </c>
      <c r="F225" s="401">
        <f t="shared" si="93"/>
        <v>-0.20399807321772639</v>
      </c>
      <c r="H225" s="11">
        <v>4395</v>
      </c>
      <c r="I225" s="11">
        <v>3928</v>
      </c>
      <c r="J225" s="11">
        <v>2925</v>
      </c>
      <c r="K225" s="401">
        <f t="shared" si="94"/>
        <v>-0.33447098976109213</v>
      </c>
      <c r="L225" s="401">
        <f t="shared" si="95"/>
        <v>-0.25534623217922608</v>
      </c>
      <c r="N225" s="396" t="s">
        <v>107</v>
      </c>
      <c r="O225" s="11">
        <v>4338</v>
      </c>
      <c r="P225" s="11">
        <v>4152</v>
      </c>
      <c r="Q225" s="11">
        <v>3305</v>
      </c>
      <c r="R225" s="401">
        <f t="shared" si="96"/>
        <v>-0.23812816966343936</v>
      </c>
      <c r="S225" s="401">
        <f t="shared" si="97"/>
        <v>-0.20399807321772639</v>
      </c>
      <c r="U225" s="11">
        <v>4395</v>
      </c>
      <c r="V225" s="11">
        <v>3928</v>
      </c>
      <c r="W225" s="11">
        <v>2925</v>
      </c>
      <c r="X225" s="401">
        <f t="shared" si="98"/>
        <v>-0.33447098976109213</v>
      </c>
      <c r="Y225" s="401">
        <f t="shared" si="99"/>
        <v>-0.25534623217922608</v>
      </c>
    </row>
    <row r="226" spans="1:25" ht="12.75" customHeight="1" x14ac:dyDescent="0.2">
      <c r="A226" s="396" t="s">
        <v>108</v>
      </c>
      <c r="B226" s="11">
        <v>2791</v>
      </c>
      <c r="C226" s="11">
        <v>2898</v>
      </c>
      <c r="D226" s="11">
        <v>2503</v>
      </c>
      <c r="E226" s="401">
        <f t="shared" si="92"/>
        <v>-0.10318882121103547</v>
      </c>
      <c r="F226" s="401">
        <f t="shared" si="93"/>
        <v>-0.1363008971704624</v>
      </c>
      <c r="H226" s="11">
        <v>3624</v>
      </c>
      <c r="I226" s="11">
        <v>3667</v>
      </c>
      <c r="J226" s="11">
        <v>2506</v>
      </c>
      <c r="K226" s="401">
        <f t="shared" si="94"/>
        <v>-0.30849889624724064</v>
      </c>
      <c r="L226" s="401">
        <f t="shared" si="95"/>
        <v>-0.31660758112898829</v>
      </c>
      <c r="N226" s="396" t="s">
        <v>108</v>
      </c>
      <c r="O226" s="11">
        <v>2791</v>
      </c>
      <c r="P226" s="11">
        <v>2898</v>
      </c>
      <c r="Q226" s="11">
        <v>2503</v>
      </c>
      <c r="R226" s="401">
        <f t="shared" si="96"/>
        <v>-0.10318882121103547</v>
      </c>
      <c r="S226" s="401">
        <f t="shared" si="97"/>
        <v>-0.1363008971704624</v>
      </c>
      <c r="U226" s="11">
        <v>3624</v>
      </c>
      <c r="V226" s="11">
        <v>3667</v>
      </c>
      <c r="W226" s="11">
        <v>2506</v>
      </c>
      <c r="X226" s="401">
        <f t="shared" si="98"/>
        <v>-0.30849889624724064</v>
      </c>
      <c r="Y226" s="401">
        <f t="shared" si="99"/>
        <v>-0.31660758112898829</v>
      </c>
    </row>
    <row r="227" spans="1:25" ht="12.75" customHeight="1" x14ac:dyDescent="0.2">
      <c r="A227" t="s">
        <v>109</v>
      </c>
      <c r="B227" s="11">
        <v>2215</v>
      </c>
      <c r="C227" s="11">
        <v>1892</v>
      </c>
      <c r="D227" s="6">
        <v>1582</v>
      </c>
      <c r="E227" s="385">
        <f t="shared" si="92"/>
        <v>-0.28577878103837473</v>
      </c>
      <c r="F227" s="385">
        <f t="shared" si="93"/>
        <v>-0.16384778012684989</v>
      </c>
      <c r="G227"/>
      <c r="H227" s="11">
        <v>3476</v>
      </c>
      <c r="I227" s="11">
        <v>3648</v>
      </c>
      <c r="J227" s="6">
        <v>2328</v>
      </c>
      <c r="K227" s="385">
        <f t="shared" si="94"/>
        <v>-0.33026467203682391</v>
      </c>
      <c r="L227" s="385">
        <f t="shared" si="95"/>
        <v>-0.36184210526315791</v>
      </c>
      <c r="N227" t="s">
        <v>109</v>
      </c>
      <c r="O227" s="11">
        <v>2215</v>
      </c>
      <c r="P227" s="11">
        <v>1892</v>
      </c>
      <c r="Q227" s="6">
        <v>1582</v>
      </c>
      <c r="R227" s="385">
        <f t="shared" si="96"/>
        <v>-0.28577878103837473</v>
      </c>
      <c r="S227" s="385">
        <f t="shared" si="97"/>
        <v>-0.16384778012684989</v>
      </c>
      <c r="T227"/>
      <c r="U227" s="11">
        <v>3476</v>
      </c>
      <c r="V227" s="11">
        <v>3648</v>
      </c>
      <c r="W227" s="6">
        <v>2328</v>
      </c>
      <c r="X227" s="385">
        <f t="shared" si="98"/>
        <v>-0.33026467203682391</v>
      </c>
      <c r="Y227" s="385">
        <f t="shared" si="99"/>
        <v>-0.36184210526315791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48532</v>
      </c>
      <c r="C229" s="396">
        <f>SUM(C216:C227)</f>
        <v>49676</v>
      </c>
      <c r="D229" s="396">
        <f>SUM(D216:D227)</f>
        <v>43012</v>
      </c>
      <c r="E229" s="401">
        <f>(+D229-B229)/B229</f>
        <v>-0.11373938844473749</v>
      </c>
      <c r="F229" s="401">
        <f>(+D229-C229)/C229</f>
        <v>-0.13414928738223689</v>
      </c>
      <c r="H229" s="396">
        <f>SUM(H216:H227)</f>
        <v>41148</v>
      </c>
      <c r="I229" s="396">
        <f>SUM(I216:I227)</f>
        <v>43386</v>
      </c>
      <c r="J229" s="396">
        <f>SUM(J216:J227)</f>
        <v>36761</v>
      </c>
      <c r="K229" s="401">
        <f>(+J229-H229)/H229</f>
        <v>-0.1066151453290561</v>
      </c>
      <c r="L229" s="401">
        <f>(+J229-I229)/I229</f>
        <v>-0.15269902733600701</v>
      </c>
      <c r="N229" s="396" t="s">
        <v>110</v>
      </c>
      <c r="O229" s="396">
        <f>SUM(O216:O227)</f>
        <v>48532</v>
      </c>
      <c r="P229" s="396">
        <f>SUM(P216:P227)</f>
        <v>49676</v>
      </c>
      <c r="Q229" s="396">
        <f>SUM(Q216:Q227)</f>
        <v>43012</v>
      </c>
      <c r="R229" s="401">
        <f>(+Q229-O229)/O229</f>
        <v>-0.11373938844473749</v>
      </c>
      <c r="S229" s="401">
        <f>(+Q229-P229)/P229</f>
        <v>-0.13414928738223689</v>
      </c>
      <c r="U229" s="396">
        <f>SUM(U216:U227)</f>
        <v>41148</v>
      </c>
      <c r="V229" s="396">
        <f>SUM(V216:V227)</f>
        <v>43386</v>
      </c>
      <c r="W229" s="396">
        <f>SUM(W216:W227)</f>
        <v>36761</v>
      </c>
      <c r="X229" s="401">
        <f>(+W229-U229)/U229</f>
        <v>-0.1066151453290561</v>
      </c>
      <c r="Y229" s="401">
        <f>(+W229-V229)/V229</f>
        <v>-0.15269902733600701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4038</v>
      </c>
      <c r="C233" s="2" t="s">
        <v>4791</v>
      </c>
      <c r="D233" s="2" t="s">
        <v>5542</v>
      </c>
      <c r="E233" s="2" t="s">
        <v>5543</v>
      </c>
      <c r="F233" s="2" t="s">
        <v>5544</v>
      </c>
      <c r="H233" s="2" t="s">
        <v>4039</v>
      </c>
      <c r="I233" s="2" t="s">
        <v>4792</v>
      </c>
      <c r="J233" s="2" t="s">
        <v>5545</v>
      </c>
      <c r="K233" s="2" t="s">
        <v>5543</v>
      </c>
      <c r="L233" s="2" t="s">
        <v>5544</v>
      </c>
      <c r="O233" s="2" t="s">
        <v>4038</v>
      </c>
      <c r="P233" s="2" t="s">
        <v>4791</v>
      </c>
      <c r="Q233" s="2" t="s">
        <v>5542</v>
      </c>
      <c r="R233" s="2" t="s">
        <v>5543</v>
      </c>
      <c r="S233" s="2" t="s">
        <v>5544</v>
      </c>
      <c r="U233" s="2" t="s">
        <v>4039</v>
      </c>
      <c r="V233" s="2" t="s">
        <v>4792</v>
      </c>
      <c r="W233" s="2" t="s">
        <v>5545</v>
      </c>
      <c r="X233" s="2" t="s">
        <v>5543</v>
      </c>
      <c r="Y233" s="2" t="s">
        <v>5544</v>
      </c>
    </row>
    <row r="234" spans="1:25" ht="12.75" customHeight="1" x14ac:dyDescent="0.2">
      <c r="A234" s="396" t="s">
        <v>98</v>
      </c>
      <c r="B234" s="396">
        <v>2742</v>
      </c>
      <c r="C234" s="396">
        <v>2400</v>
      </c>
      <c r="D234" s="396">
        <v>2388</v>
      </c>
      <c r="E234" s="401">
        <f t="shared" ref="E234:E245" si="100">(+D234-B234)/B234</f>
        <v>-0.12910284463894967</v>
      </c>
      <c r="F234" s="401">
        <f t="shared" ref="F234:F245" si="101">(+D234-C234)/C234</f>
        <v>-5.0000000000000001E-3</v>
      </c>
      <c r="H234" s="396">
        <v>1871</v>
      </c>
      <c r="I234" s="396">
        <v>2002</v>
      </c>
      <c r="J234" s="396">
        <v>2049</v>
      </c>
      <c r="K234" s="401">
        <f t="shared" ref="K234:K245" si="102">(+J234-H234)/H234</f>
        <v>9.5136290753607702E-2</v>
      </c>
      <c r="L234" s="401">
        <f t="shared" ref="L234:L245" si="103">(+J234-I234)/I234</f>
        <v>2.3476523476523476E-2</v>
      </c>
      <c r="N234" s="396" t="s">
        <v>98</v>
      </c>
      <c r="O234" s="396">
        <v>2742</v>
      </c>
      <c r="P234" s="396">
        <v>2400</v>
      </c>
      <c r="Q234" s="396">
        <v>2388</v>
      </c>
      <c r="R234" s="401">
        <f t="shared" ref="R234:R245" si="104">(+Q234-O234)/O234</f>
        <v>-0.12910284463894967</v>
      </c>
      <c r="S234" s="401">
        <f t="shared" ref="S234:S245" si="105">(+Q234-P234)/P234</f>
        <v>-5.0000000000000001E-3</v>
      </c>
      <c r="U234" s="396">
        <v>1871</v>
      </c>
      <c r="V234" s="396">
        <v>2002</v>
      </c>
      <c r="W234" s="396">
        <v>2049</v>
      </c>
      <c r="X234" s="401">
        <f t="shared" ref="X234:X245" si="106">(+W234-U234)/U234</f>
        <v>9.5136290753607702E-2</v>
      </c>
      <c r="Y234" s="401">
        <f t="shared" ref="Y234:Y245" si="107">(+W234-V234)/V234</f>
        <v>2.3476523476523476E-2</v>
      </c>
    </row>
    <row r="235" spans="1:25" ht="12.75" customHeight="1" x14ac:dyDescent="0.2">
      <c r="A235" s="396" t="s">
        <v>99</v>
      </c>
      <c r="B235" s="396">
        <v>3074</v>
      </c>
      <c r="C235" s="396">
        <v>2231</v>
      </c>
      <c r="D235" s="396">
        <v>2385</v>
      </c>
      <c r="E235" s="401">
        <f t="shared" si="100"/>
        <v>-0.22413793103448276</v>
      </c>
      <c r="F235" s="401">
        <f t="shared" si="101"/>
        <v>6.9027341999103542E-2</v>
      </c>
      <c r="H235" s="396">
        <v>1869</v>
      </c>
      <c r="I235" s="396">
        <v>1955</v>
      </c>
      <c r="J235" s="396">
        <v>1987</v>
      </c>
      <c r="K235" s="401">
        <f t="shared" si="102"/>
        <v>6.3135366506153021E-2</v>
      </c>
      <c r="L235" s="401">
        <f t="shared" si="103"/>
        <v>1.6368286445012786E-2</v>
      </c>
      <c r="N235" s="396" t="s">
        <v>99</v>
      </c>
      <c r="O235" s="396">
        <v>3074</v>
      </c>
      <c r="P235" s="396">
        <v>2231</v>
      </c>
      <c r="Q235" s="396">
        <v>2385</v>
      </c>
      <c r="R235" s="401">
        <f t="shared" si="104"/>
        <v>-0.22413793103448276</v>
      </c>
      <c r="S235" s="401">
        <f t="shared" si="105"/>
        <v>6.9027341999103542E-2</v>
      </c>
      <c r="U235" s="396">
        <v>1869</v>
      </c>
      <c r="V235" s="396">
        <v>1955</v>
      </c>
      <c r="W235" s="396">
        <v>1987</v>
      </c>
      <c r="X235" s="401">
        <f t="shared" si="106"/>
        <v>6.3135366506153021E-2</v>
      </c>
      <c r="Y235" s="401">
        <f t="shared" si="107"/>
        <v>1.6368286445012786E-2</v>
      </c>
    </row>
    <row r="236" spans="1:25" ht="12.75" customHeight="1" x14ac:dyDescent="0.2">
      <c r="A236" s="396" t="s">
        <v>100</v>
      </c>
      <c r="B236" s="396">
        <v>3734</v>
      </c>
      <c r="C236" s="396">
        <v>3577</v>
      </c>
      <c r="D236" s="396">
        <v>3266</v>
      </c>
      <c r="E236" s="401">
        <f t="shared" si="100"/>
        <v>-0.12533476164970542</v>
      </c>
      <c r="F236" s="401">
        <f t="shared" si="101"/>
        <v>-8.694436678781102E-2</v>
      </c>
      <c r="H236" s="396">
        <v>2624</v>
      </c>
      <c r="I236" s="396">
        <v>2694</v>
      </c>
      <c r="J236" s="396">
        <v>2680</v>
      </c>
      <c r="K236" s="401">
        <f t="shared" si="102"/>
        <v>2.1341463414634148E-2</v>
      </c>
      <c r="L236" s="401">
        <f t="shared" si="103"/>
        <v>-5.196733481811433E-3</v>
      </c>
      <c r="N236" s="396" t="s">
        <v>100</v>
      </c>
      <c r="O236" s="396">
        <v>3734</v>
      </c>
      <c r="P236" s="396">
        <v>3577</v>
      </c>
      <c r="Q236" s="396">
        <v>3266</v>
      </c>
      <c r="R236" s="401">
        <f t="shared" si="104"/>
        <v>-0.12533476164970542</v>
      </c>
      <c r="S236" s="401">
        <f t="shared" si="105"/>
        <v>-8.694436678781102E-2</v>
      </c>
      <c r="U236" s="396">
        <v>2624</v>
      </c>
      <c r="V236" s="396">
        <v>2694</v>
      </c>
      <c r="W236" s="396">
        <v>2680</v>
      </c>
      <c r="X236" s="401">
        <f t="shared" si="106"/>
        <v>2.1341463414634148E-2</v>
      </c>
      <c r="Y236" s="401">
        <f t="shared" si="107"/>
        <v>-5.196733481811433E-3</v>
      </c>
    </row>
    <row r="237" spans="1:25" ht="12.75" customHeight="1" x14ac:dyDescent="0.2">
      <c r="A237" s="396" t="s">
        <v>101</v>
      </c>
      <c r="B237" s="11">
        <v>2834</v>
      </c>
      <c r="C237" s="11">
        <v>4190</v>
      </c>
      <c r="D237" s="11">
        <v>3885</v>
      </c>
      <c r="E237" s="401">
        <f t="shared" si="100"/>
        <v>0.37085391672547635</v>
      </c>
      <c r="F237" s="401">
        <f t="shared" si="101"/>
        <v>-7.2792362768496419E-2</v>
      </c>
      <c r="H237" s="11">
        <v>2651</v>
      </c>
      <c r="I237" s="11">
        <v>3063</v>
      </c>
      <c r="J237" s="11">
        <v>2809</v>
      </c>
      <c r="K237" s="401">
        <f t="shared" si="102"/>
        <v>5.9600150886457939E-2</v>
      </c>
      <c r="L237" s="401">
        <f t="shared" si="103"/>
        <v>-8.292523669604962E-2</v>
      </c>
      <c r="N237" s="396" t="s">
        <v>101</v>
      </c>
      <c r="O237" s="11">
        <v>2834</v>
      </c>
      <c r="P237" s="11">
        <v>4190</v>
      </c>
      <c r="Q237" s="11">
        <v>3885</v>
      </c>
      <c r="R237" s="401">
        <f t="shared" si="104"/>
        <v>0.37085391672547635</v>
      </c>
      <c r="S237" s="401">
        <f t="shared" si="105"/>
        <v>-7.2792362768496419E-2</v>
      </c>
      <c r="U237" s="11">
        <v>2651</v>
      </c>
      <c r="V237" s="11">
        <v>3063</v>
      </c>
      <c r="W237" s="11">
        <v>2809</v>
      </c>
      <c r="X237" s="401">
        <f t="shared" si="106"/>
        <v>5.9600150886457939E-2</v>
      </c>
      <c r="Y237" s="401">
        <f t="shared" si="107"/>
        <v>-8.292523669604962E-2</v>
      </c>
    </row>
    <row r="238" spans="1:25" ht="12.75" customHeight="1" x14ac:dyDescent="0.2">
      <c r="A238" s="396" t="s">
        <v>102</v>
      </c>
      <c r="B238" s="11">
        <v>3902</v>
      </c>
      <c r="C238" s="11">
        <v>4379</v>
      </c>
      <c r="D238" s="11">
        <v>4234</v>
      </c>
      <c r="E238" s="401">
        <f t="shared" si="100"/>
        <v>8.5084572014351614E-2</v>
      </c>
      <c r="F238" s="401">
        <f t="shared" si="101"/>
        <v>-3.3112582781456956E-2</v>
      </c>
      <c r="H238" s="11">
        <v>2700</v>
      </c>
      <c r="I238" s="11">
        <v>3312</v>
      </c>
      <c r="J238" s="11">
        <v>3272</v>
      </c>
      <c r="K238" s="401">
        <f t="shared" si="102"/>
        <v>0.21185185185185185</v>
      </c>
      <c r="L238" s="401">
        <f t="shared" si="103"/>
        <v>-1.2077294685990338E-2</v>
      </c>
      <c r="N238" s="396" t="s">
        <v>102</v>
      </c>
      <c r="O238" s="11">
        <v>3902</v>
      </c>
      <c r="P238" s="11">
        <v>4379</v>
      </c>
      <c r="Q238" s="11">
        <v>4234</v>
      </c>
      <c r="R238" s="401">
        <f t="shared" si="104"/>
        <v>8.5084572014351614E-2</v>
      </c>
      <c r="S238" s="401">
        <f t="shared" si="105"/>
        <v>-3.3112582781456956E-2</v>
      </c>
      <c r="U238" s="11">
        <v>2700</v>
      </c>
      <c r="V238" s="11">
        <v>3312</v>
      </c>
      <c r="W238" s="11">
        <v>3272</v>
      </c>
      <c r="X238" s="401">
        <f t="shared" si="106"/>
        <v>0.21185185185185185</v>
      </c>
      <c r="Y238" s="401">
        <f t="shared" si="107"/>
        <v>-1.2077294685990338E-2</v>
      </c>
    </row>
    <row r="239" spans="1:25" ht="12.75" customHeight="1" x14ac:dyDescent="0.2">
      <c r="A239" s="396" t="s">
        <v>103</v>
      </c>
      <c r="B239" s="11">
        <v>4337</v>
      </c>
      <c r="C239" s="11">
        <v>5445</v>
      </c>
      <c r="D239" s="11">
        <v>4615</v>
      </c>
      <c r="E239" s="401">
        <f t="shared" si="100"/>
        <v>6.4099608023979709E-2</v>
      </c>
      <c r="F239" s="401">
        <f t="shared" si="101"/>
        <v>-0.15243342516069788</v>
      </c>
      <c r="H239" s="11">
        <v>3416</v>
      </c>
      <c r="I239" s="11">
        <v>4266</v>
      </c>
      <c r="J239" s="11">
        <v>3748</v>
      </c>
      <c r="K239" s="401">
        <f t="shared" si="102"/>
        <v>9.7189695550351285E-2</v>
      </c>
      <c r="L239" s="401">
        <f t="shared" si="103"/>
        <v>-0.12142522269104547</v>
      </c>
      <c r="N239" s="396" t="s">
        <v>103</v>
      </c>
      <c r="O239" s="11">
        <v>4337</v>
      </c>
      <c r="P239" s="11">
        <v>5445</v>
      </c>
      <c r="Q239" s="11">
        <v>4615</v>
      </c>
      <c r="R239" s="401">
        <f t="shared" si="104"/>
        <v>6.4099608023979709E-2</v>
      </c>
      <c r="S239" s="401">
        <f t="shared" si="105"/>
        <v>-0.15243342516069788</v>
      </c>
      <c r="U239" s="11">
        <v>3416</v>
      </c>
      <c r="V239" s="11">
        <v>4266</v>
      </c>
      <c r="W239" s="11">
        <v>3748</v>
      </c>
      <c r="X239" s="401">
        <f t="shared" si="106"/>
        <v>9.7189695550351285E-2</v>
      </c>
      <c r="Y239" s="401">
        <f t="shared" si="107"/>
        <v>-0.12142522269104547</v>
      </c>
    </row>
    <row r="240" spans="1:25" ht="12.75" customHeight="1" x14ac:dyDescent="0.2">
      <c r="A240" s="396" t="s">
        <v>104</v>
      </c>
      <c r="B240" s="11">
        <v>4447</v>
      </c>
      <c r="C240" s="11">
        <v>4856</v>
      </c>
      <c r="D240" s="11">
        <v>3847</v>
      </c>
      <c r="E240" s="401">
        <f t="shared" si="100"/>
        <v>-0.13492241960872497</v>
      </c>
      <c r="F240" s="401">
        <f t="shared" si="101"/>
        <v>-0.2077841845140033</v>
      </c>
      <c r="H240" s="11">
        <v>4085</v>
      </c>
      <c r="I240" s="11">
        <v>4077</v>
      </c>
      <c r="J240" s="11">
        <v>3379</v>
      </c>
      <c r="K240" s="401">
        <f t="shared" si="102"/>
        <v>-0.17282741738066096</v>
      </c>
      <c r="L240" s="401">
        <f t="shared" si="103"/>
        <v>-0.17120431689968113</v>
      </c>
      <c r="N240" s="396" t="s">
        <v>104</v>
      </c>
      <c r="O240" s="11">
        <v>4447</v>
      </c>
      <c r="P240" s="11">
        <v>4856</v>
      </c>
      <c r="Q240" s="11">
        <v>3847</v>
      </c>
      <c r="R240" s="401">
        <f t="shared" si="104"/>
        <v>-0.13492241960872497</v>
      </c>
      <c r="S240" s="401">
        <f t="shared" si="105"/>
        <v>-0.2077841845140033</v>
      </c>
      <c r="U240" s="11">
        <v>4085</v>
      </c>
      <c r="V240" s="11">
        <v>4077</v>
      </c>
      <c r="W240" s="11">
        <v>3379</v>
      </c>
      <c r="X240" s="401">
        <f t="shared" si="106"/>
        <v>-0.17282741738066096</v>
      </c>
      <c r="Y240" s="401">
        <f t="shared" si="107"/>
        <v>-0.17120431689968113</v>
      </c>
    </row>
    <row r="241" spans="1:25" ht="12.75" customHeight="1" x14ac:dyDescent="0.2">
      <c r="A241" s="396" t="s">
        <v>105</v>
      </c>
      <c r="B241" s="11">
        <v>4563</v>
      </c>
      <c r="C241" s="11">
        <v>4500</v>
      </c>
      <c r="D241" s="11">
        <v>3475</v>
      </c>
      <c r="E241" s="401">
        <f t="shared" si="100"/>
        <v>-0.23843962305500768</v>
      </c>
      <c r="F241" s="401">
        <f t="shared" si="101"/>
        <v>-0.22777777777777777</v>
      </c>
      <c r="H241" s="11">
        <v>3938</v>
      </c>
      <c r="I241" s="11">
        <v>3950</v>
      </c>
      <c r="J241" s="11">
        <v>3466</v>
      </c>
      <c r="K241" s="401">
        <f t="shared" si="102"/>
        <v>-0.11985779583544946</v>
      </c>
      <c r="L241" s="401">
        <f t="shared" si="103"/>
        <v>-0.12253164556962025</v>
      </c>
      <c r="N241" s="396" t="s">
        <v>105</v>
      </c>
      <c r="O241" s="11">
        <v>4563</v>
      </c>
      <c r="P241" s="11">
        <v>4500</v>
      </c>
      <c r="Q241" s="11">
        <v>3475</v>
      </c>
      <c r="R241" s="401">
        <f t="shared" si="104"/>
        <v>-0.23843962305500768</v>
      </c>
      <c r="S241" s="401">
        <f t="shared" si="105"/>
        <v>-0.22777777777777777</v>
      </c>
      <c r="U241" s="11">
        <v>3938</v>
      </c>
      <c r="V241" s="11">
        <v>3950</v>
      </c>
      <c r="W241" s="11">
        <v>3466</v>
      </c>
      <c r="X241" s="401">
        <f t="shared" si="106"/>
        <v>-0.11985779583544946</v>
      </c>
      <c r="Y241" s="401">
        <f t="shared" si="107"/>
        <v>-0.12253164556962025</v>
      </c>
    </row>
    <row r="242" spans="1:25" ht="12.75" customHeight="1" x14ac:dyDescent="0.2">
      <c r="A242" s="396" t="s">
        <v>106</v>
      </c>
      <c r="B242" s="11">
        <v>4222</v>
      </c>
      <c r="C242" s="11">
        <v>4148</v>
      </c>
      <c r="D242" s="11">
        <v>3196</v>
      </c>
      <c r="E242" s="401">
        <f t="shared" si="100"/>
        <v>-0.24301279014684984</v>
      </c>
      <c r="F242" s="401">
        <f t="shared" si="101"/>
        <v>-0.22950819672131148</v>
      </c>
      <c r="H242" s="11">
        <v>3924</v>
      </c>
      <c r="I242" s="11">
        <v>3766</v>
      </c>
      <c r="J242" s="11">
        <v>3092</v>
      </c>
      <c r="K242" s="401">
        <f t="shared" si="102"/>
        <v>-0.21202854230377166</v>
      </c>
      <c r="L242" s="401">
        <f t="shared" si="103"/>
        <v>-0.17896972915560277</v>
      </c>
      <c r="N242" s="396" t="s">
        <v>106</v>
      </c>
      <c r="O242" s="11">
        <v>4222</v>
      </c>
      <c r="P242" s="11">
        <v>4148</v>
      </c>
      <c r="Q242" s="11">
        <v>3196</v>
      </c>
      <c r="R242" s="401">
        <f t="shared" si="104"/>
        <v>-0.24301279014684984</v>
      </c>
      <c r="S242" s="401">
        <f t="shared" si="105"/>
        <v>-0.22950819672131148</v>
      </c>
      <c r="U242" s="11">
        <v>3924</v>
      </c>
      <c r="V242" s="11">
        <v>3766</v>
      </c>
      <c r="W242" s="11">
        <v>3092</v>
      </c>
      <c r="X242" s="401">
        <f t="shared" si="106"/>
        <v>-0.21202854230377166</v>
      </c>
      <c r="Y242" s="401">
        <f t="shared" si="107"/>
        <v>-0.17896972915560277</v>
      </c>
    </row>
    <row r="243" spans="1:25" ht="12.75" customHeight="1" x14ac:dyDescent="0.2">
      <c r="A243" s="396" t="s">
        <v>107</v>
      </c>
      <c r="B243" s="11">
        <v>3854</v>
      </c>
      <c r="C243" s="11">
        <v>3714</v>
      </c>
      <c r="D243" s="11">
        <v>2891</v>
      </c>
      <c r="E243" s="401">
        <f t="shared" si="100"/>
        <v>-0.24987026466009341</v>
      </c>
      <c r="F243" s="401">
        <f t="shared" si="101"/>
        <v>-0.22159396876682821</v>
      </c>
      <c r="H243" s="11">
        <v>3963</v>
      </c>
      <c r="I243" s="11">
        <v>3604</v>
      </c>
      <c r="J243" s="11">
        <v>2659</v>
      </c>
      <c r="K243" s="401">
        <f t="shared" si="102"/>
        <v>-0.32904365379762807</v>
      </c>
      <c r="L243" s="401">
        <f t="shared" si="103"/>
        <v>-0.26220865704772472</v>
      </c>
      <c r="N243" s="396" t="s">
        <v>107</v>
      </c>
      <c r="O243" s="11">
        <v>3854</v>
      </c>
      <c r="P243" s="11">
        <v>3714</v>
      </c>
      <c r="Q243" s="11">
        <v>2891</v>
      </c>
      <c r="R243" s="401">
        <f t="shared" si="104"/>
        <v>-0.24987026466009341</v>
      </c>
      <c r="S243" s="401">
        <f t="shared" si="105"/>
        <v>-0.22159396876682821</v>
      </c>
      <c r="U243" s="11">
        <v>3963</v>
      </c>
      <c r="V243" s="11">
        <v>3604</v>
      </c>
      <c r="W243" s="11">
        <v>2659</v>
      </c>
      <c r="X243" s="401">
        <f t="shared" si="106"/>
        <v>-0.32904365379762807</v>
      </c>
      <c r="Y243" s="401">
        <f t="shared" si="107"/>
        <v>-0.26220865704772472</v>
      </c>
    </row>
    <row r="244" spans="1:25" ht="12.75" customHeight="1" x14ac:dyDescent="0.2">
      <c r="A244" s="396" t="s">
        <v>108</v>
      </c>
      <c r="B244" s="11">
        <v>2434</v>
      </c>
      <c r="C244" s="11">
        <v>2593</v>
      </c>
      <c r="D244" s="11">
        <v>2149</v>
      </c>
      <c r="E244" s="401">
        <f t="shared" si="100"/>
        <v>-0.1170912078882498</v>
      </c>
      <c r="F244" s="401">
        <f t="shared" si="101"/>
        <v>-0.17123023524874662</v>
      </c>
      <c r="H244" s="11">
        <v>3330</v>
      </c>
      <c r="I244" s="11">
        <v>3396</v>
      </c>
      <c r="J244" s="11">
        <v>2308</v>
      </c>
      <c r="K244" s="401">
        <f t="shared" si="102"/>
        <v>-0.30690690690690692</v>
      </c>
      <c r="L244" s="401">
        <f t="shared" si="103"/>
        <v>-0.32037691401648999</v>
      </c>
      <c r="N244" s="396" t="s">
        <v>108</v>
      </c>
      <c r="O244" s="11">
        <v>2434</v>
      </c>
      <c r="P244" s="11">
        <v>2593</v>
      </c>
      <c r="Q244" s="11">
        <v>2149</v>
      </c>
      <c r="R244" s="401">
        <f t="shared" si="104"/>
        <v>-0.1170912078882498</v>
      </c>
      <c r="S244" s="401">
        <f t="shared" si="105"/>
        <v>-0.17123023524874662</v>
      </c>
      <c r="U244" s="11">
        <v>3330</v>
      </c>
      <c r="V244" s="11">
        <v>3396</v>
      </c>
      <c r="W244" s="11">
        <v>2308</v>
      </c>
      <c r="X244" s="401">
        <f t="shared" si="106"/>
        <v>-0.30690690690690692</v>
      </c>
      <c r="Y244" s="401">
        <f t="shared" si="107"/>
        <v>-0.32037691401648999</v>
      </c>
    </row>
    <row r="245" spans="1:25" ht="12.75" customHeight="1" x14ac:dyDescent="0.2">
      <c r="A245" t="s">
        <v>109</v>
      </c>
      <c r="B245" s="11">
        <v>1854</v>
      </c>
      <c r="C245" s="11">
        <v>1670</v>
      </c>
      <c r="D245" s="6">
        <v>1288</v>
      </c>
      <c r="E245" s="385">
        <f t="shared" si="100"/>
        <v>-0.30528586839266453</v>
      </c>
      <c r="F245" s="385">
        <f t="shared" si="101"/>
        <v>-0.22874251497005987</v>
      </c>
      <c r="G245"/>
      <c r="H245" s="11">
        <v>3100</v>
      </c>
      <c r="I245" s="11">
        <v>3334</v>
      </c>
      <c r="J245" s="6">
        <v>2131</v>
      </c>
      <c r="K245" s="385">
        <f t="shared" si="102"/>
        <v>-0.3125806451612903</v>
      </c>
      <c r="L245" s="385">
        <f t="shared" si="103"/>
        <v>-0.36082783443311339</v>
      </c>
      <c r="N245" t="s">
        <v>109</v>
      </c>
      <c r="O245" s="11">
        <v>1854</v>
      </c>
      <c r="P245" s="11">
        <v>1670</v>
      </c>
      <c r="Q245" s="6">
        <v>1288</v>
      </c>
      <c r="R245" s="385">
        <f t="shared" si="104"/>
        <v>-0.30528586839266453</v>
      </c>
      <c r="S245" s="385">
        <f t="shared" si="105"/>
        <v>-0.22874251497005987</v>
      </c>
      <c r="T245"/>
      <c r="U245" s="11">
        <v>3100</v>
      </c>
      <c r="V245" s="11">
        <v>3334</v>
      </c>
      <c r="W245" s="6">
        <v>2131</v>
      </c>
      <c r="X245" s="385">
        <f t="shared" si="106"/>
        <v>-0.3125806451612903</v>
      </c>
      <c r="Y245" s="385">
        <f t="shared" si="107"/>
        <v>-0.36082783443311339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41997</v>
      </c>
      <c r="C247" s="396">
        <f>SUM(C234:C245)</f>
        <v>43703</v>
      </c>
      <c r="D247" s="396">
        <f>SUM(D234:D245)</f>
        <v>37619</v>
      </c>
      <c r="E247" s="401">
        <f>(+D247-B247)/B247</f>
        <v>-0.10424554134819154</v>
      </c>
      <c r="F247" s="401">
        <f>(+D247-C247)/C247</f>
        <v>-0.13921241104729654</v>
      </c>
      <c r="H247" s="396">
        <f>SUM(H234:H245)</f>
        <v>37471</v>
      </c>
      <c r="I247" s="396">
        <f>SUM(I234:I245)</f>
        <v>39419</v>
      </c>
      <c r="J247" s="396">
        <f>SUM(J234:J245)</f>
        <v>33580</v>
      </c>
      <c r="K247" s="401">
        <f>(+J247-H247)/H247</f>
        <v>-0.10384030316778309</v>
      </c>
      <c r="L247" s="401">
        <f>(+J247-I247)/I247</f>
        <v>-0.14812653796392602</v>
      </c>
      <c r="N247" s="396" t="s">
        <v>110</v>
      </c>
      <c r="O247" s="396">
        <f>SUM(O234:O245)</f>
        <v>41997</v>
      </c>
      <c r="P247" s="396">
        <f>SUM(P234:P245)</f>
        <v>43703</v>
      </c>
      <c r="Q247" s="396">
        <f>SUM(Q234:Q245)</f>
        <v>37619</v>
      </c>
      <c r="R247" s="401">
        <f>(+Q247-O247)/O247</f>
        <v>-0.10424554134819154</v>
      </c>
      <c r="S247" s="401">
        <f>(+Q247-P247)/P247</f>
        <v>-0.13921241104729654</v>
      </c>
      <c r="U247" s="396">
        <f>SUM(U234:U245)</f>
        <v>37471</v>
      </c>
      <c r="V247" s="396">
        <f>SUM(V234:V245)</f>
        <v>39419</v>
      </c>
      <c r="W247" s="396">
        <f>SUM(W234:W245)</f>
        <v>33580</v>
      </c>
      <c r="X247" s="401">
        <f>(+W247-U247)/U247</f>
        <v>-0.10384030316778309</v>
      </c>
      <c r="Y247" s="401">
        <f>(+W247-V247)/V247</f>
        <v>-0.14812653796392602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954F-CBD1-4490-93BC-68AF9713F4B8}">
  <sheetPr>
    <tabColor theme="5" tint="0.39997558519241921"/>
  </sheetPr>
  <dimension ref="A1:BO1124"/>
  <sheetViews>
    <sheetView zoomScaleNormal="100" workbookViewId="0">
      <selection activeCell="A4" sqref="A4"/>
    </sheetView>
  </sheetViews>
  <sheetFormatPr defaultRowHeight="15" customHeight="1" x14ac:dyDescent="0.2"/>
  <cols>
    <col min="1" max="1" width="16.28515625" customWidth="1"/>
    <col min="2" max="2" width="13.28515625" style="40" customWidth="1"/>
    <col min="3" max="3" width="13.28515625" style="553" customWidth="1"/>
    <col min="4" max="5" width="13.28515625" style="40" customWidth="1"/>
    <col min="6" max="6" width="13.28515625" style="553" customWidth="1"/>
    <col min="7" max="7" width="13.28515625" style="40" customWidth="1"/>
    <col min="8" max="8" width="4.140625" customWidth="1"/>
    <col min="9" max="9" width="11" customWidth="1"/>
    <col min="10" max="10" width="11.28515625" customWidth="1"/>
    <col min="11" max="12" width="11" customWidth="1"/>
    <col min="13" max="13" width="5" customWidth="1"/>
    <col min="16" max="16" width="11.42578125" customWidth="1"/>
    <col min="19" max="19" width="11.42578125" customWidth="1"/>
    <col min="21" max="21" width="4.28515625" customWidth="1"/>
  </cols>
  <sheetData>
    <row r="1" spans="1:25" ht="15" customHeight="1" x14ac:dyDescent="0.2">
      <c r="A1" s="52" t="s">
        <v>6283</v>
      </c>
    </row>
    <row r="2" spans="1:25" ht="15" customHeight="1" x14ac:dyDescent="0.2">
      <c r="A2" s="21" t="s">
        <v>6284</v>
      </c>
    </row>
    <row r="3" spans="1:25" ht="15" customHeight="1" x14ac:dyDescent="0.2">
      <c r="A3" s="20" t="s">
        <v>6285</v>
      </c>
    </row>
    <row r="6" spans="1:25" ht="15" customHeight="1" x14ac:dyDescent="0.25">
      <c r="B6" s="14"/>
      <c r="C6" s="3">
        <v>2022</v>
      </c>
      <c r="D6" s="3"/>
      <c r="E6" s="14"/>
      <c r="F6" s="3">
        <v>2021</v>
      </c>
      <c r="G6" s="3"/>
      <c r="I6" s="557" t="s">
        <v>6274</v>
      </c>
      <c r="J6" s="557" t="s">
        <v>6286</v>
      </c>
      <c r="K6" s="557" t="s">
        <v>6287</v>
      </c>
      <c r="L6" s="557" t="s">
        <v>6274</v>
      </c>
      <c r="N6" s="566"/>
      <c r="O6" s="557"/>
      <c r="P6" s="567">
        <v>2022</v>
      </c>
      <c r="Q6" s="557"/>
      <c r="R6" s="557"/>
      <c r="S6" s="567">
        <v>2021</v>
      </c>
      <c r="T6" s="557"/>
      <c r="U6" s="568"/>
      <c r="V6" s="569" t="s">
        <v>6274</v>
      </c>
      <c r="W6" s="569" t="s">
        <v>6286</v>
      </c>
      <c r="X6" s="569" t="s">
        <v>6287</v>
      </c>
      <c r="Y6" s="569" t="s">
        <v>6274</v>
      </c>
    </row>
    <row r="7" spans="1:25" ht="15" customHeight="1" x14ac:dyDescent="0.25">
      <c r="B7" s="3" t="s">
        <v>262</v>
      </c>
      <c r="C7" s="3" t="s">
        <v>263</v>
      </c>
      <c r="D7" s="3" t="s">
        <v>264</v>
      </c>
      <c r="E7" s="3" t="s">
        <v>262</v>
      </c>
      <c r="F7" s="3" t="s">
        <v>263</v>
      </c>
      <c r="G7" s="3" t="s">
        <v>264</v>
      </c>
      <c r="I7" s="558" t="s">
        <v>262</v>
      </c>
      <c r="J7" s="558" t="s">
        <v>263</v>
      </c>
      <c r="K7" s="558" t="s">
        <v>263</v>
      </c>
      <c r="L7" s="558" t="s">
        <v>264</v>
      </c>
      <c r="N7" s="570"/>
      <c r="O7" s="571" t="s">
        <v>262</v>
      </c>
      <c r="P7" s="558" t="s">
        <v>263</v>
      </c>
      <c r="Q7" s="571" t="s">
        <v>264</v>
      </c>
      <c r="R7" s="571" t="s">
        <v>262</v>
      </c>
      <c r="S7" s="558" t="s">
        <v>263</v>
      </c>
      <c r="T7" s="571" t="s">
        <v>264</v>
      </c>
      <c r="U7" s="568"/>
      <c r="V7" s="558" t="s">
        <v>262</v>
      </c>
      <c r="W7" s="558" t="s">
        <v>263</v>
      </c>
      <c r="X7" s="558" t="s">
        <v>263</v>
      </c>
      <c r="Y7" s="558" t="s">
        <v>264</v>
      </c>
    </row>
    <row r="8" spans="1:25" ht="15" customHeight="1" x14ac:dyDescent="0.25">
      <c r="A8" s="252" t="s">
        <v>20</v>
      </c>
      <c r="B8" s="550">
        <v>11947</v>
      </c>
      <c r="C8" s="554">
        <v>258281</v>
      </c>
      <c r="D8" s="552">
        <v>19</v>
      </c>
      <c r="E8" s="365">
        <v>13808</v>
      </c>
      <c r="F8" s="619">
        <v>240531</v>
      </c>
      <c r="G8" s="366">
        <v>24</v>
      </c>
      <c r="I8" s="612">
        <f>(B8-E8)/E8</f>
        <v>-0.13477694090382386</v>
      </c>
      <c r="J8" s="613">
        <f>(C8-F8)</f>
        <v>17750</v>
      </c>
      <c r="K8" s="614">
        <f>(C8-F8)/F8</f>
        <v>7.3795061759191122E-2</v>
      </c>
      <c r="L8" s="615">
        <f>(D8-G8)/G8</f>
        <v>-0.20833333333333334</v>
      </c>
      <c r="N8" s="572" t="s">
        <v>20</v>
      </c>
      <c r="O8" s="573">
        <f>B8</f>
        <v>11947</v>
      </c>
      <c r="P8" s="574">
        <f>C8</f>
        <v>258281</v>
      </c>
      <c r="Q8" s="575">
        <f t="shared" ref="Q8:T8" si="0">D8</f>
        <v>19</v>
      </c>
      <c r="R8" s="576">
        <f t="shared" si="0"/>
        <v>13808</v>
      </c>
      <c r="S8" s="577">
        <f>F8</f>
        <v>240531</v>
      </c>
      <c r="T8" s="578">
        <f t="shared" si="0"/>
        <v>24</v>
      </c>
      <c r="U8" s="568"/>
      <c r="V8" s="579">
        <f>(O8-R8)/R8</f>
        <v>-0.13477694090382386</v>
      </c>
      <c r="W8" s="580">
        <f>(P8-S8)</f>
        <v>17750</v>
      </c>
      <c r="X8" s="581">
        <f>(P8-S8)/S8</f>
        <v>7.3795061759191122E-2</v>
      </c>
      <c r="Y8" s="581">
        <f>(Q8-T8)/T8</f>
        <v>-0.20833333333333334</v>
      </c>
    </row>
    <row r="9" spans="1:25" ht="15" customHeight="1" x14ac:dyDescent="0.25">
      <c r="A9" t="s">
        <v>21</v>
      </c>
      <c r="B9" s="551">
        <v>81</v>
      </c>
      <c r="C9" s="555">
        <v>483283</v>
      </c>
      <c r="D9" s="551">
        <v>12</v>
      </c>
      <c r="E9" s="40">
        <v>95</v>
      </c>
      <c r="F9" s="553">
        <v>469439</v>
      </c>
      <c r="G9" s="40">
        <v>25</v>
      </c>
      <c r="I9" s="610">
        <f>(B9-E9)/E9</f>
        <v>-0.14736842105263157</v>
      </c>
      <c r="J9" s="611">
        <f>(C9-F9)</f>
        <v>13844</v>
      </c>
      <c r="K9" s="610">
        <f t="shared" ref="K9:L24" si="1">(C9-F9)/F9</f>
        <v>2.9490519535019459E-2</v>
      </c>
      <c r="L9" s="610">
        <f t="shared" si="1"/>
        <v>-0.52</v>
      </c>
      <c r="N9" s="572" t="s">
        <v>71</v>
      </c>
      <c r="O9" s="573">
        <f t="shared" ref="O9:T9" si="2">B32</f>
        <v>5379</v>
      </c>
      <c r="P9" s="574">
        <f>C32</f>
        <v>478503</v>
      </c>
      <c r="Q9" s="575">
        <f t="shared" si="2"/>
        <v>8</v>
      </c>
      <c r="R9" s="576">
        <f t="shared" si="2"/>
        <v>6344</v>
      </c>
      <c r="S9" s="577">
        <f>F32</f>
        <v>428841</v>
      </c>
      <c r="T9" s="578">
        <f t="shared" si="2"/>
        <v>22</v>
      </c>
      <c r="U9" s="572"/>
      <c r="V9" s="579">
        <f>(O9-R9)/R9</f>
        <v>-0.1521122320302648</v>
      </c>
      <c r="W9" s="580">
        <f>(P9-S9)</f>
        <v>49662</v>
      </c>
      <c r="X9" s="581">
        <f t="shared" ref="X9:Y14" si="3">(P9-S9)/S9</f>
        <v>0.11580515855526874</v>
      </c>
      <c r="Y9" s="581">
        <f t="shared" si="3"/>
        <v>-0.63636363636363635</v>
      </c>
    </row>
    <row r="10" spans="1:25" ht="15" customHeight="1" x14ac:dyDescent="0.25">
      <c r="A10" t="s">
        <v>22</v>
      </c>
      <c r="B10" s="551">
        <v>215</v>
      </c>
      <c r="C10" s="555">
        <v>215077</v>
      </c>
      <c r="D10" s="551">
        <v>19</v>
      </c>
      <c r="E10" s="40">
        <v>234</v>
      </c>
      <c r="F10" s="553">
        <v>201146</v>
      </c>
      <c r="G10" s="40">
        <v>18</v>
      </c>
      <c r="I10" s="610">
        <f>(B10-E10)/E10</f>
        <v>-8.11965811965812E-2</v>
      </c>
      <c r="J10" s="611">
        <f>(C10-F10)</f>
        <v>13931</v>
      </c>
      <c r="K10" s="610">
        <f t="shared" si="1"/>
        <v>6.9258150795939263E-2</v>
      </c>
      <c r="L10" s="610">
        <f t="shared" si="1"/>
        <v>5.5555555555555552E-2</v>
      </c>
      <c r="N10" s="572" t="s">
        <v>94</v>
      </c>
      <c r="O10" s="573">
        <f t="shared" ref="O10:T10" si="4">B86</f>
        <v>1278</v>
      </c>
      <c r="P10" s="574">
        <f t="shared" si="4"/>
        <v>475748</v>
      </c>
      <c r="Q10" s="575">
        <f t="shared" si="4"/>
        <v>41</v>
      </c>
      <c r="R10" s="576">
        <f t="shared" si="4"/>
        <v>1441</v>
      </c>
      <c r="S10" s="577">
        <f t="shared" si="4"/>
        <v>441652</v>
      </c>
      <c r="T10" s="578">
        <f t="shared" si="4"/>
        <v>28</v>
      </c>
      <c r="U10" s="572"/>
      <c r="V10" s="579">
        <f>(O10-R10)/R10</f>
        <v>-0.11311589174184594</v>
      </c>
      <c r="W10" s="580">
        <f>(P10-S10)</f>
        <v>34096</v>
      </c>
      <c r="X10" s="581">
        <f t="shared" si="3"/>
        <v>7.7201054223687435E-2</v>
      </c>
      <c r="Y10" s="581">
        <f t="shared" si="3"/>
        <v>0.4642857142857143</v>
      </c>
    </row>
    <row r="11" spans="1:25" ht="15" customHeight="1" x14ac:dyDescent="0.25">
      <c r="A11" t="s">
        <v>23</v>
      </c>
      <c r="B11" s="551">
        <v>227</v>
      </c>
      <c r="C11" s="555">
        <v>242724</v>
      </c>
      <c r="D11" s="551">
        <v>15</v>
      </c>
      <c r="E11" s="40">
        <v>317</v>
      </c>
      <c r="F11" s="553">
        <v>217545</v>
      </c>
      <c r="G11" s="40">
        <v>18</v>
      </c>
      <c r="I11" s="610">
        <f t="shared" ref="I11:I25" si="5">(B11-E11)/E11</f>
        <v>-0.28391167192429023</v>
      </c>
      <c r="J11" s="611">
        <f t="shared" ref="J11:J25" si="6">(C11-F11)</f>
        <v>25179</v>
      </c>
      <c r="K11" s="610">
        <f t="shared" si="1"/>
        <v>0.11574157070950837</v>
      </c>
      <c r="L11" s="610">
        <f t="shared" si="1"/>
        <v>-0.16666666666666666</v>
      </c>
      <c r="N11" s="582" t="s">
        <v>62</v>
      </c>
      <c r="O11" s="583">
        <f t="shared" ref="O11:T11" si="7">B66</f>
        <v>1764</v>
      </c>
      <c r="P11" s="584">
        <f t="shared" si="7"/>
        <v>365238</v>
      </c>
      <c r="Q11" s="585">
        <f t="shared" si="7"/>
        <v>21</v>
      </c>
      <c r="R11" s="586">
        <f t="shared" si="7"/>
        <v>2234</v>
      </c>
      <c r="S11" s="587">
        <f t="shared" si="7"/>
        <v>336841</v>
      </c>
      <c r="T11" s="588">
        <f t="shared" si="7"/>
        <v>22</v>
      </c>
      <c r="U11" s="572"/>
      <c r="V11" s="589">
        <f>(O11-R11)/R11</f>
        <v>-0.21038495971351837</v>
      </c>
      <c r="W11" s="590">
        <f>(P11-S11)</f>
        <v>28397</v>
      </c>
      <c r="X11" s="591">
        <f t="shared" si="3"/>
        <v>8.4303870372074652E-2</v>
      </c>
      <c r="Y11" s="591">
        <f>(Q11-T11)/T11</f>
        <v>-4.5454545454545456E-2</v>
      </c>
    </row>
    <row r="12" spans="1:25" ht="15" customHeight="1" x14ac:dyDescent="0.25">
      <c r="A12" t="s">
        <v>24</v>
      </c>
      <c r="B12" s="551">
        <v>125</v>
      </c>
      <c r="C12" s="555">
        <v>650044</v>
      </c>
      <c r="D12" s="551">
        <v>18</v>
      </c>
      <c r="E12" s="40">
        <v>154</v>
      </c>
      <c r="F12" s="553">
        <v>529264</v>
      </c>
      <c r="G12" s="40">
        <v>20</v>
      </c>
      <c r="I12" s="610">
        <f t="shared" si="5"/>
        <v>-0.18831168831168832</v>
      </c>
      <c r="J12" s="611">
        <f t="shared" si="6"/>
        <v>120780</v>
      </c>
      <c r="K12" s="610">
        <f t="shared" si="1"/>
        <v>0.2282036941866441</v>
      </c>
      <c r="L12" s="610">
        <f t="shared" si="1"/>
        <v>-0.1</v>
      </c>
      <c r="N12" s="568"/>
      <c r="O12" s="592"/>
      <c r="P12" s="593">
        <f>SUM(P8:P11)/4</f>
        <v>394442.5</v>
      </c>
      <c r="Q12" s="594"/>
      <c r="R12" s="592"/>
      <c r="S12" s="595">
        <f>SUM(S8:S11)/4</f>
        <v>361966.25</v>
      </c>
      <c r="T12" s="596"/>
      <c r="U12" s="568"/>
      <c r="V12" s="568"/>
      <c r="W12" s="597">
        <f>SUM(W8:W11)/4</f>
        <v>32476.25</v>
      </c>
      <c r="X12" s="598">
        <f t="shared" si="3"/>
        <v>8.9721762733404015E-2</v>
      </c>
      <c r="Y12" s="568"/>
    </row>
    <row r="13" spans="1:25" ht="15" customHeight="1" x14ac:dyDescent="0.25">
      <c r="A13" t="s">
        <v>25</v>
      </c>
      <c r="B13" s="551">
        <v>471</v>
      </c>
      <c r="C13" s="555">
        <v>379069</v>
      </c>
      <c r="D13" s="551">
        <v>19</v>
      </c>
      <c r="E13" s="40">
        <v>603</v>
      </c>
      <c r="F13" s="553">
        <v>348425</v>
      </c>
      <c r="G13" s="40">
        <v>20</v>
      </c>
      <c r="I13" s="598">
        <f t="shared" si="5"/>
        <v>-0.21890547263681592</v>
      </c>
      <c r="J13" s="611">
        <f t="shared" si="6"/>
        <v>30644</v>
      </c>
      <c r="K13" s="610">
        <f t="shared" si="1"/>
        <v>8.7950060988735021E-2</v>
      </c>
      <c r="L13" s="598">
        <f t="shared" si="1"/>
        <v>-0.05</v>
      </c>
      <c r="N13" s="572" t="s">
        <v>95</v>
      </c>
      <c r="O13" s="573">
        <f t="shared" ref="O13:T13" si="8">B101</f>
        <v>2940</v>
      </c>
      <c r="P13" s="574">
        <f>C101</f>
        <v>276282</v>
      </c>
      <c r="Q13" s="575">
        <f t="shared" si="8"/>
        <v>26</v>
      </c>
      <c r="R13" s="576">
        <f t="shared" si="8"/>
        <v>3378</v>
      </c>
      <c r="S13" s="577">
        <f t="shared" si="8"/>
        <v>251304</v>
      </c>
      <c r="T13" s="599">
        <f t="shared" si="8"/>
        <v>25</v>
      </c>
      <c r="U13" s="572"/>
      <c r="V13" s="579">
        <f>(O13-R13)/R13</f>
        <v>-0.12966252220248667</v>
      </c>
      <c r="W13" s="580">
        <f>(P13-S13)</f>
        <v>24978</v>
      </c>
      <c r="X13" s="581">
        <f t="shared" si="3"/>
        <v>9.9393563174481905E-2</v>
      </c>
      <c r="Y13" s="581">
        <f>(Q13-T13)/T13</f>
        <v>0.04</v>
      </c>
    </row>
    <row r="14" spans="1:25" ht="15" customHeight="1" x14ac:dyDescent="0.25">
      <c r="A14" t="s">
        <v>26</v>
      </c>
      <c r="B14" s="551">
        <v>233</v>
      </c>
      <c r="C14" s="555">
        <v>280710</v>
      </c>
      <c r="D14" s="551">
        <v>17</v>
      </c>
      <c r="E14" s="40">
        <v>272</v>
      </c>
      <c r="F14" s="553">
        <v>264932</v>
      </c>
      <c r="G14" s="40">
        <v>18</v>
      </c>
      <c r="I14" s="610">
        <f t="shared" si="5"/>
        <v>-0.14338235294117646</v>
      </c>
      <c r="J14" s="611">
        <f t="shared" si="6"/>
        <v>15778</v>
      </c>
      <c r="K14" s="610">
        <f t="shared" si="1"/>
        <v>5.9554904654779341E-2</v>
      </c>
      <c r="L14" s="610">
        <f t="shared" si="1"/>
        <v>-5.5555555555555552E-2</v>
      </c>
      <c r="N14" s="572" t="s">
        <v>93</v>
      </c>
      <c r="O14" s="573">
        <f t="shared" ref="O14:T14" si="9">B121</f>
        <v>2133</v>
      </c>
      <c r="P14" s="574">
        <f t="shared" si="9"/>
        <v>298306</v>
      </c>
      <c r="Q14" s="575">
        <f t="shared" si="9"/>
        <v>26</v>
      </c>
      <c r="R14" s="576">
        <f t="shared" si="9"/>
        <v>2655</v>
      </c>
      <c r="S14" s="577">
        <f t="shared" si="9"/>
        <v>276342</v>
      </c>
      <c r="T14" s="599">
        <f t="shared" si="9"/>
        <v>26</v>
      </c>
      <c r="U14" s="572"/>
      <c r="V14" s="579">
        <f>(O14-R14)/R14</f>
        <v>-0.19661016949152543</v>
      </c>
      <c r="W14" s="580">
        <f>(P14-S14)</f>
        <v>21964</v>
      </c>
      <c r="X14" s="581">
        <f t="shared" si="3"/>
        <v>7.9481222543080682E-2</v>
      </c>
      <c r="Y14" s="581">
        <f>(Q14-T14)/T14</f>
        <v>0</v>
      </c>
    </row>
    <row r="15" spans="1:25" ht="15" customHeight="1" x14ac:dyDescent="0.25">
      <c r="A15" t="s">
        <v>27</v>
      </c>
      <c r="B15" s="551">
        <v>144</v>
      </c>
      <c r="C15" s="555">
        <v>331036</v>
      </c>
      <c r="D15" s="551">
        <v>11</v>
      </c>
      <c r="E15" s="40">
        <v>182</v>
      </c>
      <c r="F15" s="553">
        <v>328369</v>
      </c>
      <c r="G15" s="40">
        <v>13</v>
      </c>
      <c r="I15" s="610">
        <f t="shared" si="5"/>
        <v>-0.2087912087912088</v>
      </c>
      <c r="J15" s="611">
        <f t="shared" si="6"/>
        <v>2667</v>
      </c>
      <c r="K15" s="610">
        <f t="shared" si="1"/>
        <v>8.1219603555755873E-3</v>
      </c>
      <c r="L15" s="610">
        <f t="shared" si="1"/>
        <v>-0.15384615384615385</v>
      </c>
      <c r="N15" s="600" t="s">
        <v>52</v>
      </c>
      <c r="O15" s="583">
        <f t="shared" ref="O15:T15" si="10">B140</f>
        <v>1668</v>
      </c>
      <c r="P15" s="584">
        <f>C140</f>
        <v>467335</v>
      </c>
      <c r="Q15" s="585">
        <f t="shared" si="10"/>
        <v>39</v>
      </c>
      <c r="R15" s="586">
        <f t="shared" si="10"/>
        <v>1992</v>
      </c>
      <c r="S15" s="587">
        <f>F140</f>
        <v>428671</v>
      </c>
      <c r="T15" s="601">
        <f t="shared" si="10"/>
        <v>49</v>
      </c>
      <c r="U15" s="572"/>
      <c r="V15" s="589">
        <f>(O15-R15)/R15</f>
        <v>-0.16265060240963855</v>
      </c>
      <c r="W15" s="590">
        <f>(P15-S15)</f>
        <v>38664</v>
      </c>
      <c r="X15" s="591">
        <f>(P15-S15)/S15</f>
        <v>9.0195044684618267E-2</v>
      </c>
      <c r="Y15" s="591">
        <f>(Q15-T15)/T15</f>
        <v>-0.20408163265306123</v>
      </c>
    </row>
    <row r="16" spans="1:25" ht="15" customHeight="1" x14ac:dyDescent="0.25">
      <c r="A16" t="s">
        <v>28</v>
      </c>
      <c r="B16" s="551">
        <v>456</v>
      </c>
      <c r="C16" s="555">
        <v>262257</v>
      </c>
      <c r="D16" s="551">
        <v>14</v>
      </c>
      <c r="E16" s="40">
        <v>522</v>
      </c>
      <c r="F16" s="553">
        <v>242999</v>
      </c>
      <c r="G16" s="40">
        <v>18</v>
      </c>
      <c r="I16" s="598">
        <f t="shared" si="5"/>
        <v>-0.12643678160919541</v>
      </c>
      <c r="J16" s="611">
        <f t="shared" si="6"/>
        <v>19258</v>
      </c>
      <c r="K16" s="610">
        <f t="shared" si="1"/>
        <v>7.925135494384751E-2</v>
      </c>
      <c r="L16" s="610">
        <f t="shared" si="1"/>
        <v>-0.22222222222222221</v>
      </c>
      <c r="N16" s="568"/>
      <c r="O16" s="594"/>
      <c r="P16" s="595">
        <f>(P8+P9+P10+P11+P13+P14+P15)/7</f>
        <v>374241.85714285716</v>
      </c>
      <c r="Q16" s="594"/>
      <c r="R16" s="594"/>
      <c r="S16" s="595">
        <f>(S8+S9+S10+S11+S13+S14+S15)/7</f>
        <v>343454.57142857142</v>
      </c>
      <c r="T16" s="594"/>
      <c r="U16" s="568"/>
      <c r="V16" s="568"/>
      <c r="W16" s="597">
        <f>(W8+W9+W10+W11+W13+W14+W15)/7</f>
        <v>30787.285714285714</v>
      </c>
      <c r="X16" s="598">
        <f>(P16-S16)/S16</f>
        <v>8.964005220902585E-2</v>
      </c>
      <c r="Y16" s="568"/>
    </row>
    <row r="17" spans="1:25" ht="15" customHeight="1" x14ac:dyDescent="0.25">
      <c r="A17" t="s">
        <v>29</v>
      </c>
      <c r="B17" s="551">
        <v>71</v>
      </c>
      <c r="C17" s="555">
        <v>343182</v>
      </c>
      <c r="D17" s="551">
        <v>20</v>
      </c>
      <c r="E17" s="40">
        <v>79</v>
      </c>
      <c r="F17" s="553">
        <v>320863</v>
      </c>
      <c r="G17" s="40">
        <v>18</v>
      </c>
      <c r="I17" s="610">
        <f t="shared" si="5"/>
        <v>-0.10126582278481013</v>
      </c>
      <c r="J17" s="611">
        <f t="shared" si="6"/>
        <v>22319</v>
      </c>
      <c r="K17" s="610">
        <f t="shared" si="1"/>
        <v>6.9559282310518819E-2</v>
      </c>
      <c r="L17" s="610">
        <f t="shared" si="1"/>
        <v>0.1111111111111111</v>
      </c>
    </row>
    <row r="18" spans="1:25" ht="15" customHeight="1" x14ac:dyDescent="0.25">
      <c r="A18" t="s">
        <v>10</v>
      </c>
      <c r="B18" s="551">
        <v>7056</v>
      </c>
      <c r="C18" s="555">
        <v>207811</v>
      </c>
      <c r="D18" s="551">
        <v>22</v>
      </c>
      <c r="E18" s="40">
        <v>7840</v>
      </c>
      <c r="F18" s="553">
        <v>194943</v>
      </c>
      <c r="G18" s="40">
        <v>29</v>
      </c>
      <c r="I18" s="610">
        <f t="shared" si="5"/>
        <v>-0.1</v>
      </c>
      <c r="J18" s="611">
        <f t="shared" si="6"/>
        <v>12868</v>
      </c>
      <c r="K18" s="610">
        <f t="shared" si="1"/>
        <v>6.6009038539470516E-2</v>
      </c>
      <c r="L18" s="610">
        <f t="shared" si="1"/>
        <v>-0.2413793103448276</v>
      </c>
    </row>
    <row r="19" spans="1:25" ht="15" customHeight="1" x14ac:dyDescent="0.25">
      <c r="A19" t="s">
        <v>30</v>
      </c>
      <c r="B19" s="551">
        <v>308</v>
      </c>
      <c r="C19" s="555">
        <v>338822</v>
      </c>
      <c r="D19" s="551">
        <v>14</v>
      </c>
      <c r="E19" s="40">
        <v>384</v>
      </c>
      <c r="F19" s="553">
        <v>307066</v>
      </c>
      <c r="G19" s="40">
        <v>20</v>
      </c>
      <c r="I19" s="610">
        <f t="shared" si="5"/>
        <v>-0.19791666666666666</v>
      </c>
      <c r="J19" s="611">
        <f t="shared" si="6"/>
        <v>31756</v>
      </c>
      <c r="K19" s="610">
        <f t="shared" si="1"/>
        <v>0.10341750633414315</v>
      </c>
      <c r="L19" s="610">
        <f t="shared" si="1"/>
        <v>-0.3</v>
      </c>
      <c r="N19" s="568" t="s">
        <v>6290</v>
      </c>
      <c r="O19" s="594"/>
      <c r="P19" s="568"/>
      <c r="Q19" s="594"/>
      <c r="R19" s="594"/>
      <c r="S19" s="568"/>
      <c r="T19" s="594"/>
      <c r="U19" s="568"/>
      <c r="V19" s="568"/>
      <c r="W19" s="568"/>
      <c r="X19" s="568"/>
      <c r="Y19" s="568"/>
    </row>
    <row r="20" spans="1:25" ht="15" customHeight="1" x14ac:dyDescent="0.25">
      <c r="A20" t="s">
        <v>31</v>
      </c>
      <c r="B20" s="551">
        <v>33</v>
      </c>
      <c r="C20" s="555">
        <v>933218</v>
      </c>
      <c r="D20" s="551">
        <v>35</v>
      </c>
      <c r="E20" s="40">
        <v>36</v>
      </c>
      <c r="F20" s="553">
        <v>689325</v>
      </c>
      <c r="G20" s="40">
        <v>41</v>
      </c>
      <c r="I20" s="610">
        <f t="shared" si="5"/>
        <v>-8.3333333333333329E-2</v>
      </c>
      <c r="J20" s="611">
        <f t="shared" si="6"/>
        <v>243893</v>
      </c>
      <c r="K20" s="610">
        <f t="shared" si="1"/>
        <v>0.35381423856671379</v>
      </c>
      <c r="L20" s="610">
        <f t="shared" si="1"/>
        <v>-0.14634146341463414</v>
      </c>
      <c r="N20" s="568" t="s">
        <v>6288</v>
      </c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</row>
    <row r="21" spans="1:25" ht="15" customHeight="1" x14ac:dyDescent="0.25">
      <c r="A21" t="s">
        <v>32</v>
      </c>
      <c r="B21" s="551">
        <v>140</v>
      </c>
      <c r="C21" s="555">
        <v>245313</v>
      </c>
      <c r="D21" s="551">
        <v>14</v>
      </c>
      <c r="E21" s="40">
        <v>183</v>
      </c>
      <c r="F21" s="553">
        <v>230433</v>
      </c>
      <c r="G21" s="40">
        <v>17</v>
      </c>
      <c r="I21" s="610">
        <f t="shared" si="5"/>
        <v>-0.23497267759562843</v>
      </c>
      <c r="J21" s="611">
        <f t="shared" si="6"/>
        <v>14880</v>
      </c>
      <c r="K21" s="598">
        <f t="shared" si="1"/>
        <v>6.4574084441030577E-2</v>
      </c>
      <c r="L21" s="610">
        <f t="shared" si="1"/>
        <v>-0.17647058823529413</v>
      </c>
      <c r="N21" s="602" t="s">
        <v>6289</v>
      </c>
      <c r="O21" s="603"/>
      <c r="P21" s="604">
        <v>2022</v>
      </c>
      <c r="Q21" s="603"/>
      <c r="R21" s="603"/>
      <c r="S21" s="604">
        <v>2021</v>
      </c>
      <c r="T21" s="603"/>
      <c r="U21" s="605"/>
      <c r="V21" s="606" t="s">
        <v>6274</v>
      </c>
      <c r="W21" s="606" t="s">
        <v>6286</v>
      </c>
      <c r="X21" s="606" t="s">
        <v>6287</v>
      </c>
      <c r="Y21" s="606" t="s">
        <v>6274</v>
      </c>
    </row>
    <row r="22" spans="1:25" ht="15" customHeight="1" x14ac:dyDescent="0.25">
      <c r="A22" t="s">
        <v>33</v>
      </c>
      <c r="B22" s="551">
        <v>163</v>
      </c>
      <c r="C22" s="555">
        <v>500990</v>
      </c>
      <c r="D22" s="551">
        <v>15</v>
      </c>
      <c r="E22" s="40">
        <v>227</v>
      </c>
      <c r="F22" s="553">
        <v>454577</v>
      </c>
      <c r="G22" s="40">
        <v>19</v>
      </c>
      <c r="I22" s="610">
        <f t="shared" si="5"/>
        <v>-0.28193832599118945</v>
      </c>
      <c r="J22" s="611">
        <f t="shared" si="6"/>
        <v>46413</v>
      </c>
      <c r="K22" s="610">
        <f t="shared" si="1"/>
        <v>0.10210151415491765</v>
      </c>
      <c r="L22" s="610">
        <f t="shared" si="1"/>
        <v>-0.21052631578947367</v>
      </c>
      <c r="N22" s="607"/>
      <c r="O22" s="608" t="s">
        <v>262</v>
      </c>
      <c r="P22" s="609" t="s">
        <v>263</v>
      </c>
      <c r="Q22" s="608" t="s">
        <v>264</v>
      </c>
      <c r="R22" s="608" t="s">
        <v>262</v>
      </c>
      <c r="S22" s="609" t="s">
        <v>263</v>
      </c>
      <c r="T22" s="608" t="s">
        <v>264</v>
      </c>
      <c r="U22" s="605"/>
      <c r="V22" s="609" t="s">
        <v>262</v>
      </c>
      <c r="W22" s="609" t="s">
        <v>263</v>
      </c>
      <c r="X22" s="609" t="s">
        <v>263</v>
      </c>
      <c r="Y22" s="609" t="s">
        <v>264</v>
      </c>
    </row>
    <row r="23" spans="1:25" ht="15" customHeight="1" x14ac:dyDescent="0.25">
      <c r="A23" t="s">
        <v>34</v>
      </c>
      <c r="B23" s="551">
        <v>246</v>
      </c>
      <c r="C23" s="555">
        <v>239822</v>
      </c>
      <c r="D23" s="551">
        <v>16</v>
      </c>
      <c r="E23" s="40">
        <v>314</v>
      </c>
      <c r="F23" s="553">
        <v>225190</v>
      </c>
      <c r="G23" s="40">
        <v>21</v>
      </c>
      <c r="I23" s="610">
        <f t="shared" si="5"/>
        <v>-0.21656050955414013</v>
      </c>
      <c r="J23" s="611">
        <f t="shared" si="6"/>
        <v>14632</v>
      </c>
      <c r="K23" s="610">
        <f t="shared" si="1"/>
        <v>6.4976242284293259E-2</v>
      </c>
      <c r="L23" s="610">
        <f t="shared" si="1"/>
        <v>-0.23809523809523808</v>
      </c>
      <c r="N23" t="s">
        <v>76</v>
      </c>
      <c r="O23" s="559">
        <v>122</v>
      </c>
      <c r="P23" s="560">
        <v>618186</v>
      </c>
      <c r="Q23" s="559">
        <v>19</v>
      </c>
      <c r="R23" s="40">
        <v>122</v>
      </c>
      <c r="S23" s="553">
        <v>519878</v>
      </c>
      <c r="T23" s="40">
        <v>25</v>
      </c>
      <c r="V23" s="598">
        <f t="shared" ref="V23" si="11">(O23-R23)/R23</f>
        <v>0</v>
      </c>
      <c r="W23" s="611">
        <f t="shared" ref="W23" si="12">(P23-S23)</f>
        <v>98308</v>
      </c>
      <c r="X23" s="610">
        <f t="shared" ref="X23" si="13">(P23-S23)/S23</f>
        <v>0.18909821150346812</v>
      </c>
      <c r="Y23" s="610">
        <f t="shared" ref="Y23" si="14">(Q23-T23)/T23</f>
        <v>-0.24</v>
      </c>
    </row>
    <row r="24" spans="1:25" ht="15" customHeight="1" x14ac:dyDescent="0.25">
      <c r="A24" t="s">
        <v>35</v>
      </c>
      <c r="B24" s="551">
        <v>785</v>
      </c>
      <c r="C24" s="555">
        <v>362169</v>
      </c>
      <c r="D24" s="551">
        <v>13</v>
      </c>
      <c r="E24" s="40">
        <v>954</v>
      </c>
      <c r="F24" s="553">
        <v>324439</v>
      </c>
      <c r="G24" s="40">
        <v>15</v>
      </c>
      <c r="I24" s="610">
        <f t="shared" si="5"/>
        <v>-0.17714884696016772</v>
      </c>
      <c r="J24" s="611">
        <f t="shared" si="6"/>
        <v>37730</v>
      </c>
      <c r="K24" s="610">
        <f t="shared" si="1"/>
        <v>0.11629304738332938</v>
      </c>
      <c r="L24" s="610">
        <f t="shared" si="1"/>
        <v>-0.13333333333333333</v>
      </c>
      <c r="O24" s="559"/>
      <c r="P24" s="618"/>
      <c r="Q24" s="559"/>
      <c r="R24" s="559"/>
      <c r="S24" s="617"/>
      <c r="T24" s="559"/>
      <c r="V24" s="610"/>
      <c r="W24" s="611"/>
      <c r="X24" s="610"/>
      <c r="Y24" s="610"/>
    </row>
    <row r="25" spans="1:25" ht="15" customHeight="1" x14ac:dyDescent="0.25">
      <c r="A25" t="s">
        <v>36</v>
      </c>
      <c r="B25" s="551">
        <v>902</v>
      </c>
      <c r="C25" s="555">
        <v>218997</v>
      </c>
      <c r="D25" s="551">
        <v>16</v>
      </c>
      <c r="E25" s="40">
        <v>1067</v>
      </c>
      <c r="F25" s="553">
        <v>199864</v>
      </c>
      <c r="G25" s="40">
        <v>16</v>
      </c>
      <c r="I25" s="610">
        <f t="shared" si="5"/>
        <v>-0.15463917525773196</v>
      </c>
      <c r="J25" s="611">
        <f t="shared" si="6"/>
        <v>19133</v>
      </c>
      <c r="K25" s="610">
        <f t="shared" ref="K25:L27" si="15">(C25-F25)/F25</f>
        <v>9.5730096465596604E-2</v>
      </c>
      <c r="L25" s="598">
        <f t="shared" si="15"/>
        <v>0</v>
      </c>
    </row>
    <row r="26" spans="1:25" ht="15" customHeight="1" x14ac:dyDescent="0.25">
      <c r="A26" t="s">
        <v>37</v>
      </c>
      <c r="B26" s="551">
        <v>35</v>
      </c>
      <c r="C26" s="555">
        <v>194921</v>
      </c>
      <c r="D26" s="551">
        <v>24</v>
      </c>
      <c r="E26" s="40">
        <v>54</v>
      </c>
      <c r="F26" s="553">
        <v>203353</v>
      </c>
      <c r="G26" s="40">
        <v>18</v>
      </c>
      <c r="I26" s="610">
        <f>(B26-E26)/E26</f>
        <v>-0.35185185185185186</v>
      </c>
      <c r="J26" s="611">
        <f>(C26-F26)</f>
        <v>-8432</v>
      </c>
      <c r="K26" s="610">
        <f t="shared" si="15"/>
        <v>-4.1464841925125277E-2</v>
      </c>
      <c r="L26" s="610">
        <f t="shared" si="15"/>
        <v>0.33333333333333331</v>
      </c>
    </row>
    <row r="27" spans="1:25" ht="15" customHeight="1" x14ac:dyDescent="0.25">
      <c r="A27" t="s">
        <v>38</v>
      </c>
      <c r="B27" s="551">
        <v>256</v>
      </c>
      <c r="C27" s="555">
        <v>637674</v>
      </c>
      <c r="D27" s="551">
        <v>11</v>
      </c>
      <c r="E27" s="40">
        <v>291</v>
      </c>
      <c r="F27" s="553">
        <v>563919</v>
      </c>
      <c r="G27" s="40">
        <v>13</v>
      </c>
      <c r="I27" s="610">
        <f>(B27-E27)/E27</f>
        <v>-0.12027491408934708</v>
      </c>
      <c r="J27" s="611">
        <f>(C27-F27)</f>
        <v>73755</v>
      </c>
      <c r="K27" s="610">
        <f t="shared" si="15"/>
        <v>0.1307900602746139</v>
      </c>
      <c r="L27" s="610">
        <f>(D27-G27)/G27</f>
        <v>-0.15384615384615385</v>
      </c>
    </row>
    <row r="28" spans="1:25" ht="15" customHeight="1" x14ac:dyDescent="0.2">
      <c r="B28" s="559"/>
      <c r="C28" s="560"/>
      <c r="D28" s="559"/>
    </row>
    <row r="29" spans="1:25" ht="15" customHeight="1" x14ac:dyDescent="0.2">
      <c r="B29" s="559"/>
      <c r="C29" s="560"/>
      <c r="D29" s="559"/>
    </row>
    <row r="30" spans="1:25" ht="15" customHeight="1" x14ac:dyDescent="0.2">
      <c r="B30" s="14"/>
      <c r="C30" s="3">
        <v>2022</v>
      </c>
      <c r="D30" s="3"/>
      <c r="E30" s="14"/>
      <c r="F30" s="3">
        <v>2021</v>
      </c>
      <c r="G30" s="3"/>
      <c r="I30" s="557" t="s">
        <v>6274</v>
      </c>
      <c r="J30" s="557" t="s">
        <v>6286</v>
      </c>
      <c r="K30" s="557" t="s">
        <v>6287</v>
      </c>
      <c r="L30" s="557" t="s">
        <v>6274</v>
      </c>
    </row>
    <row r="31" spans="1:25" ht="15" customHeight="1" x14ac:dyDescent="0.25">
      <c r="B31" s="3" t="s">
        <v>262</v>
      </c>
      <c r="C31" s="3" t="s">
        <v>263</v>
      </c>
      <c r="D31" s="3" t="s">
        <v>264</v>
      </c>
      <c r="E31" s="3" t="s">
        <v>262</v>
      </c>
      <c r="F31" s="3" t="s">
        <v>263</v>
      </c>
      <c r="G31" s="3" t="s">
        <v>264</v>
      </c>
      <c r="I31" s="558" t="s">
        <v>262</v>
      </c>
      <c r="J31" s="558" t="s">
        <v>263</v>
      </c>
      <c r="K31" s="558" t="s">
        <v>263</v>
      </c>
      <c r="L31" s="558" t="s">
        <v>264</v>
      </c>
    </row>
    <row r="32" spans="1:25" ht="15" customHeight="1" x14ac:dyDescent="0.25">
      <c r="A32" s="252" t="s">
        <v>71</v>
      </c>
      <c r="B32" s="550">
        <v>5379</v>
      </c>
      <c r="C32" s="554">
        <v>478503</v>
      </c>
      <c r="D32" s="552">
        <v>8</v>
      </c>
      <c r="E32" s="365">
        <v>6344</v>
      </c>
      <c r="F32" s="619">
        <v>428841</v>
      </c>
      <c r="G32" s="366">
        <v>22</v>
      </c>
      <c r="I32" s="612">
        <f>(B32-E32)/E32</f>
        <v>-0.1521122320302648</v>
      </c>
      <c r="J32" s="613">
        <f>(C32-F32)</f>
        <v>49662</v>
      </c>
      <c r="K32" s="614">
        <f>(C32-F32)/F32</f>
        <v>0.11580515855526874</v>
      </c>
      <c r="L32" s="615">
        <f>(D32-G32)/G32</f>
        <v>-0.63636363636363635</v>
      </c>
    </row>
    <row r="33" spans="1:12" ht="15" customHeight="1" x14ac:dyDescent="0.25">
      <c r="A33" t="s">
        <v>190</v>
      </c>
      <c r="B33" s="551">
        <v>22</v>
      </c>
      <c r="C33" s="555">
        <v>356645</v>
      </c>
      <c r="D33" s="551">
        <v>24</v>
      </c>
      <c r="E33" s="40">
        <v>16</v>
      </c>
      <c r="F33" s="553">
        <v>298938</v>
      </c>
      <c r="G33" s="40">
        <v>7</v>
      </c>
      <c r="I33" s="610">
        <f>(B33-E33)/E33</f>
        <v>0.375</v>
      </c>
      <c r="J33" s="611">
        <f>(C33-F33)</f>
        <v>57707</v>
      </c>
      <c r="K33" s="610">
        <f t="shared" ref="K33:L51" si="16">(C33-F33)/F33</f>
        <v>0.19304002836708614</v>
      </c>
      <c r="L33" s="610">
        <f t="shared" si="16"/>
        <v>2.4285714285714284</v>
      </c>
    </row>
    <row r="34" spans="1:12" ht="15" customHeight="1" x14ac:dyDescent="0.25">
      <c r="A34" t="s">
        <v>72</v>
      </c>
      <c r="B34" s="551">
        <v>691</v>
      </c>
      <c r="C34" s="555">
        <v>480963</v>
      </c>
      <c r="D34" s="551">
        <v>16</v>
      </c>
      <c r="E34" s="40">
        <v>800</v>
      </c>
      <c r="F34" s="553">
        <v>448373</v>
      </c>
      <c r="G34" s="40">
        <v>21</v>
      </c>
      <c r="I34" s="610">
        <f>(B34-E34)/E34</f>
        <v>-0.13625000000000001</v>
      </c>
      <c r="J34" s="611">
        <f>(C34-F34)</f>
        <v>32590</v>
      </c>
      <c r="K34" s="610">
        <f t="shared" si="16"/>
        <v>7.2685018946279101E-2</v>
      </c>
      <c r="L34" s="610">
        <f t="shared" si="16"/>
        <v>-0.23809523809523808</v>
      </c>
    </row>
    <row r="35" spans="1:12" ht="15" customHeight="1" x14ac:dyDescent="0.25">
      <c r="A35" t="s">
        <v>73</v>
      </c>
      <c r="B35" s="551">
        <v>25</v>
      </c>
      <c r="C35" s="555">
        <v>240056</v>
      </c>
      <c r="D35" s="551">
        <v>21</v>
      </c>
      <c r="E35" s="40">
        <v>28</v>
      </c>
      <c r="F35" s="553">
        <v>213561</v>
      </c>
      <c r="G35" s="40">
        <v>9</v>
      </c>
      <c r="I35" s="610">
        <f t="shared" ref="I35:I49" si="17">(B35-E35)/E35</f>
        <v>-0.10714285714285714</v>
      </c>
      <c r="J35" s="611">
        <f t="shared" ref="J35:J49" si="18">(C35-F35)</f>
        <v>26495</v>
      </c>
      <c r="K35" s="610">
        <f t="shared" si="16"/>
        <v>0.12406291410884947</v>
      </c>
      <c r="L35" s="610">
        <f t="shared" si="16"/>
        <v>1.3333333333333333</v>
      </c>
    </row>
    <row r="36" spans="1:12" ht="15" customHeight="1" x14ac:dyDescent="0.25">
      <c r="A36" t="s">
        <v>160</v>
      </c>
      <c r="B36" s="551">
        <v>6</v>
      </c>
      <c r="C36" s="555">
        <v>5833667</v>
      </c>
      <c r="D36" s="551">
        <v>15</v>
      </c>
      <c r="E36" s="40">
        <v>10</v>
      </c>
      <c r="F36" s="553">
        <v>2870185</v>
      </c>
      <c r="G36" s="40">
        <v>54</v>
      </c>
      <c r="I36" s="610"/>
      <c r="J36" s="616"/>
      <c r="K36" s="610"/>
      <c r="L36" s="610"/>
    </row>
    <row r="37" spans="1:12" ht="15" customHeight="1" x14ac:dyDescent="0.25">
      <c r="A37" t="s">
        <v>74</v>
      </c>
      <c r="B37" s="551">
        <v>179</v>
      </c>
      <c r="C37" s="555">
        <v>722802</v>
      </c>
      <c r="D37" s="551">
        <v>17</v>
      </c>
      <c r="E37" s="40">
        <v>218</v>
      </c>
      <c r="F37" s="553">
        <v>695291</v>
      </c>
      <c r="G37" s="40">
        <v>27</v>
      </c>
      <c r="I37" s="610">
        <f t="shared" si="17"/>
        <v>-0.17889908256880735</v>
      </c>
      <c r="J37" s="611">
        <f t="shared" si="18"/>
        <v>27511</v>
      </c>
      <c r="K37" s="610">
        <f t="shared" si="16"/>
        <v>3.956760550618374E-2</v>
      </c>
      <c r="L37" s="598">
        <f t="shared" si="16"/>
        <v>-0.37037037037037035</v>
      </c>
    </row>
    <row r="38" spans="1:12" ht="15" customHeight="1" x14ac:dyDescent="0.25">
      <c r="A38" t="s">
        <v>249</v>
      </c>
      <c r="B38" s="551">
        <v>16</v>
      </c>
      <c r="C38" s="555">
        <v>373431</v>
      </c>
      <c r="D38" s="551">
        <v>13</v>
      </c>
      <c r="E38" s="40">
        <v>29</v>
      </c>
      <c r="F38" s="553">
        <v>376809</v>
      </c>
      <c r="G38" s="40">
        <v>50</v>
      </c>
      <c r="I38" s="610">
        <f t="shared" si="17"/>
        <v>-0.44827586206896552</v>
      </c>
      <c r="J38" s="611">
        <f t="shared" si="18"/>
        <v>-3378</v>
      </c>
      <c r="K38" s="610">
        <f t="shared" si="16"/>
        <v>-8.964754026575799E-3</v>
      </c>
      <c r="L38" s="610">
        <f t="shared" si="16"/>
        <v>-0.74</v>
      </c>
    </row>
    <row r="39" spans="1:12" ht="15" customHeight="1" x14ac:dyDescent="0.25">
      <c r="A39" t="s">
        <v>75</v>
      </c>
      <c r="B39" s="551">
        <v>70</v>
      </c>
      <c r="C39" s="555">
        <v>455333</v>
      </c>
      <c r="D39" s="551">
        <v>19</v>
      </c>
      <c r="E39" s="40">
        <v>92</v>
      </c>
      <c r="F39" s="553">
        <v>437365</v>
      </c>
      <c r="G39" s="40">
        <v>22</v>
      </c>
      <c r="I39" s="610">
        <f t="shared" si="17"/>
        <v>-0.2391304347826087</v>
      </c>
      <c r="J39" s="611">
        <f t="shared" si="18"/>
        <v>17968</v>
      </c>
      <c r="K39" s="610">
        <f t="shared" si="16"/>
        <v>4.1082391137836821E-2</v>
      </c>
      <c r="L39" s="610">
        <f t="shared" si="16"/>
        <v>-0.13636363636363635</v>
      </c>
    </row>
    <row r="40" spans="1:12" ht="15" customHeight="1" x14ac:dyDescent="0.25">
      <c r="A40" t="s">
        <v>76</v>
      </c>
      <c r="B40" s="551">
        <v>122</v>
      </c>
      <c r="C40" s="555">
        <v>618186</v>
      </c>
      <c r="D40" s="551">
        <v>19</v>
      </c>
      <c r="E40" s="40">
        <v>122</v>
      </c>
      <c r="F40" s="553">
        <v>519878</v>
      </c>
      <c r="G40" s="40">
        <v>25</v>
      </c>
      <c r="I40" s="610">
        <f t="shared" si="17"/>
        <v>0</v>
      </c>
      <c r="J40" s="611">
        <f t="shared" si="18"/>
        <v>98308</v>
      </c>
      <c r="K40" s="610">
        <f t="shared" si="16"/>
        <v>0.18909821150346812</v>
      </c>
      <c r="L40" s="610">
        <f t="shared" si="16"/>
        <v>-0.24</v>
      </c>
    </row>
    <row r="41" spans="1:12" ht="15" customHeight="1" x14ac:dyDescent="0.25">
      <c r="A41" t="s">
        <v>77</v>
      </c>
      <c r="B41" s="551">
        <v>77</v>
      </c>
      <c r="C41" s="555">
        <v>530216</v>
      </c>
      <c r="D41" s="551">
        <v>18</v>
      </c>
      <c r="E41" s="40">
        <v>88</v>
      </c>
      <c r="F41" s="553">
        <v>493561</v>
      </c>
      <c r="G41" s="40">
        <v>25</v>
      </c>
      <c r="I41" s="610">
        <f t="shared" si="17"/>
        <v>-0.125</v>
      </c>
      <c r="J41" s="611">
        <f t="shared" si="18"/>
        <v>36655</v>
      </c>
      <c r="K41" s="610">
        <f t="shared" si="16"/>
        <v>7.4266402734413775E-2</v>
      </c>
      <c r="L41" s="610">
        <f t="shared" si="16"/>
        <v>-0.28000000000000003</v>
      </c>
    </row>
    <row r="42" spans="1:12" ht="15" customHeight="1" x14ac:dyDescent="0.25">
      <c r="A42" t="s">
        <v>78</v>
      </c>
      <c r="B42" s="551">
        <v>135</v>
      </c>
      <c r="C42" s="555">
        <v>569978</v>
      </c>
      <c r="D42" s="551">
        <v>30</v>
      </c>
      <c r="E42" s="40">
        <v>160</v>
      </c>
      <c r="F42" s="553">
        <v>513199</v>
      </c>
      <c r="G42" s="40">
        <v>26</v>
      </c>
      <c r="I42" s="610">
        <f t="shared" si="17"/>
        <v>-0.15625</v>
      </c>
      <c r="J42" s="611">
        <f t="shared" si="18"/>
        <v>56779</v>
      </c>
      <c r="K42" s="610">
        <f t="shared" si="16"/>
        <v>0.11063739407130567</v>
      </c>
      <c r="L42" s="610">
        <f t="shared" si="16"/>
        <v>0.15384615384615385</v>
      </c>
    </row>
    <row r="43" spans="1:12" ht="15" customHeight="1" x14ac:dyDescent="0.25">
      <c r="A43" t="s">
        <v>161</v>
      </c>
      <c r="B43" s="551">
        <v>4</v>
      </c>
      <c r="C43" s="555">
        <v>1289625</v>
      </c>
      <c r="D43" s="551">
        <v>46</v>
      </c>
      <c r="E43" s="40">
        <v>2</v>
      </c>
      <c r="F43" s="553">
        <v>1705000</v>
      </c>
      <c r="G43" s="40">
        <v>4</v>
      </c>
      <c r="I43" s="610"/>
      <c r="J43" s="611"/>
      <c r="K43" s="610"/>
      <c r="L43" s="610"/>
    </row>
    <row r="44" spans="1:12" ht="15" customHeight="1" x14ac:dyDescent="0.25">
      <c r="A44" t="s">
        <v>162</v>
      </c>
      <c r="B44" s="551">
        <v>61</v>
      </c>
      <c r="C44" s="555">
        <v>524664</v>
      </c>
      <c r="D44" s="551">
        <v>122</v>
      </c>
      <c r="E44" s="40">
        <v>49</v>
      </c>
      <c r="F44" s="553">
        <v>453737</v>
      </c>
      <c r="G44" s="40">
        <v>48</v>
      </c>
      <c r="I44" s="610">
        <f t="shared" si="17"/>
        <v>0.24489795918367346</v>
      </c>
      <c r="J44" s="611">
        <f t="shared" si="18"/>
        <v>70927</v>
      </c>
      <c r="K44" s="610">
        <f t="shared" si="16"/>
        <v>0.15631742617419342</v>
      </c>
      <c r="L44" s="610">
        <f t="shared" si="16"/>
        <v>1.5416666666666667</v>
      </c>
    </row>
    <row r="45" spans="1:12" ht="15" customHeight="1" x14ac:dyDescent="0.25">
      <c r="A45" t="s">
        <v>256</v>
      </c>
      <c r="B45" s="551">
        <v>112</v>
      </c>
      <c r="C45" s="555">
        <v>541365</v>
      </c>
      <c r="D45" s="551">
        <v>21</v>
      </c>
      <c r="E45" s="40">
        <v>132</v>
      </c>
      <c r="F45" s="553">
        <v>524639</v>
      </c>
      <c r="G45" s="40">
        <v>23</v>
      </c>
      <c r="I45" s="610">
        <f t="shared" si="17"/>
        <v>-0.15151515151515152</v>
      </c>
      <c r="J45" s="611">
        <f t="shared" si="18"/>
        <v>16726</v>
      </c>
      <c r="K45" s="598">
        <f t="shared" si="16"/>
        <v>3.1880969580988072E-2</v>
      </c>
      <c r="L45" s="610">
        <f t="shared" si="16"/>
        <v>-8.6956521739130432E-2</v>
      </c>
    </row>
    <row r="46" spans="1:12" ht="15" customHeight="1" x14ac:dyDescent="0.25">
      <c r="A46" t="s">
        <v>79</v>
      </c>
      <c r="B46" s="551">
        <v>550</v>
      </c>
      <c r="C46" s="555">
        <v>407949</v>
      </c>
      <c r="D46" s="551">
        <v>16</v>
      </c>
      <c r="E46" s="40">
        <v>675</v>
      </c>
      <c r="F46" s="553">
        <v>375220</v>
      </c>
      <c r="G46" s="40">
        <v>21</v>
      </c>
      <c r="I46" s="610">
        <f t="shared" si="17"/>
        <v>-0.18518518518518517</v>
      </c>
      <c r="J46" s="611">
        <f t="shared" si="18"/>
        <v>32729</v>
      </c>
      <c r="K46" s="610">
        <f t="shared" si="16"/>
        <v>8.7226160652417242E-2</v>
      </c>
      <c r="L46" s="610">
        <f t="shared" si="16"/>
        <v>-0.23809523809523808</v>
      </c>
    </row>
    <row r="47" spans="1:12" ht="15" customHeight="1" x14ac:dyDescent="0.25">
      <c r="A47" t="s">
        <v>80</v>
      </c>
      <c r="B47" s="551">
        <v>141</v>
      </c>
      <c r="C47" s="555">
        <v>725601</v>
      </c>
      <c r="D47" s="551">
        <v>20</v>
      </c>
      <c r="E47" s="40">
        <v>162</v>
      </c>
      <c r="F47" s="553">
        <v>652535</v>
      </c>
      <c r="G47" s="40">
        <v>30</v>
      </c>
      <c r="I47" s="610">
        <f t="shared" si="17"/>
        <v>-0.12962962962962962</v>
      </c>
      <c r="J47" s="611">
        <f t="shared" si="18"/>
        <v>73066</v>
      </c>
      <c r="K47" s="610">
        <f t="shared" si="16"/>
        <v>0.1119725378715318</v>
      </c>
      <c r="L47" s="610">
        <f t="shared" si="16"/>
        <v>-0.33333333333333331</v>
      </c>
    </row>
    <row r="48" spans="1:12" ht="15" customHeight="1" x14ac:dyDescent="0.25">
      <c r="A48" t="s">
        <v>81</v>
      </c>
      <c r="B48" s="551">
        <v>195</v>
      </c>
      <c r="C48" s="555">
        <v>427477</v>
      </c>
      <c r="D48" s="551">
        <v>29</v>
      </c>
      <c r="E48" s="40">
        <v>230</v>
      </c>
      <c r="F48" s="553">
        <v>417360</v>
      </c>
      <c r="G48" s="40">
        <v>24</v>
      </c>
      <c r="I48" s="610">
        <f t="shared" si="17"/>
        <v>-0.15217391304347827</v>
      </c>
      <c r="J48" s="611">
        <f t="shared" si="18"/>
        <v>10117</v>
      </c>
      <c r="K48" s="610">
        <f t="shared" si="16"/>
        <v>2.4240463868123441E-2</v>
      </c>
      <c r="L48" s="598">
        <f t="shared" si="16"/>
        <v>0.20833333333333334</v>
      </c>
    </row>
    <row r="49" spans="1:12" ht="15" customHeight="1" x14ac:dyDescent="0.25">
      <c r="A49" t="s">
        <v>121</v>
      </c>
      <c r="B49" s="551">
        <v>230</v>
      </c>
      <c r="C49" s="555">
        <v>460989</v>
      </c>
      <c r="D49" s="551">
        <v>16</v>
      </c>
      <c r="E49" s="40">
        <v>276</v>
      </c>
      <c r="F49" s="553">
        <v>413573</v>
      </c>
      <c r="G49" s="40">
        <v>19</v>
      </c>
      <c r="I49" s="610">
        <f t="shared" si="17"/>
        <v>-0.16666666666666666</v>
      </c>
      <c r="J49" s="611">
        <f t="shared" si="18"/>
        <v>47416</v>
      </c>
      <c r="K49" s="610">
        <f t="shared" si="16"/>
        <v>0.11464965072671572</v>
      </c>
      <c r="L49" s="610">
        <f t="shared" si="16"/>
        <v>-0.15789473684210525</v>
      </c>
    </row>
    <row r="50" spans="1:12" ht="15" customHeight="1" x14ac:dyDescent="0.25">
      <c r="A50" t="s">
        <v>257</v>
      </c>
      <c r="B50" s="551">
        <v>23</v>
      </c>
      <c r="C50" s="555">
        <v>488154</v>
      </c>
      <c r="D50" s="551">
        <v>10</v>
      </c>
      <c r="E50" s="40">
        <v>20</v>
      </c>
      <c r="F50" s="553">
        <v>394956</v>
      </c>
      <c r="G50" s="40">
        <v>22</v>
      </c>
      <c r="I50" s="610">
        <f>(B50-E50)/E50</f>
        <v>0.15</v>
      </c>
      <c r="J50" s="611">
        <f>(C50-F50)</f>
        <v>93198</v>
      </c>
      <c r="K50" s="610">
        <f t="shared" si="16"/>
        <v>0.23597058912891564</v>
      </c>
      <c r="L50" s="610">
        <f t="shared" si="16"/>
        <v>-0.54545454545454541</v>
      </c>
    </row>
    <row r="51" spans="1:12" ht="15" customHeight="1" x14ac:dyDescent="0.25">
      <c r="A51" t="s">
        <v>82</v>
      </c>
      <c r="B51" s="551">
        <v>440</v>
      </c>
      <c r="C51" s="555">
        <v>394948</v>
      </c>
      <c r="D51" s="551">
        <v>13</v>
      </c>
      <c r="E51" s="40">
        <v>573</v>
      </c>
      <c r="F51" s="553">
        <v>351133</v>
      </c>
      <c r="G51" s="40">
        <v>14</v>
      </c>
      <c r="I51" s="610">
        <f>(B51-E51)/E51</f>
        <v>-0.23211169284467714</v>
      </c>
      <c r="J51" s="611">
        <f>(C51-F51)</f>
        <v>43815</v>
      </c>
      <c r="K51" s="610">
        <f t="shared" si="16"/>
        <v>0.1247817778448622</v>
      </c>
      <c r="L51" s="610">
        <f t="shared" si="16"/>
        <v>-7.1428571428571425E-2</v>
      </c>
    </row>
    <row r="52" spans="1:12" ht="15" customHeight="1" x14ac:dyDescent="0.25">
      <c r="A52" t="s">
        <v>163</v>
      </c>
      <c r="B52" s="551">
        <v>30</v>
      </c>
      <c r="C52" s="555">
        <v>450887</v>
      </c>
      <c r="D52" s="551">
        <v>21</v>
      </c>
      <c r="E52" s="40">
        <v>31</v>
      </c>
      <c r="F52" s="553">
        <v>365113</v>
      </c>
      <c r="G52" s="40">
        <v>17</v>
      </c>
      <c r="I52" s="610">
        <f t="shared" ref="I52:I58" si="19">(B52-E52)/E52</f>
        <v>-3.2258064516129031E-2</v>
      </c>
      <c r="J52" s="611">
        <f t="shared" ref="J52:J58" si="20">(C52-F52)</f>
        <v>85774</v>
      </c>
      <c r="K52" s="610">
        <f t="shared" ref="K52:L60" si="21">(C52-F52)/F52</f>
        <v>0.23492453021393378</v>
      </c>
      <c r="L52" s="610">
        <f t="shared" si="21"/>
        <v>0.23529411764705882</v>
      </c>
    </row>
    <row r="53" spans="1:12" ht="15" customHeight="1" x14ac:dyDescent="0.25">
      <c r="A53" t="s">
        <v>83</v>
      </c>
      <c r="B53" s="551">
        <v>458</v>
      </c>
      <c r="C53" s="555">
        <v>542638</v>
      </c>
      <c r="D53" s="551">
        <v>-114</v>
      </c>
      <c r="E53" s="40">
        <v>540</v>
      </c>
      <c r="F53" s="553">
        <v>488859</v>
      </c>
      <c r="G53" s="40">
        <v>35</v>
      </c>
      <c r="I53" s="598">
        <f t="shared" si="19"/>
        <v>-0.15185185185185185</v>
      </c>
      <c r="J53" s="611">
        <f t="shared" si="20"/>
        <v>53779</v>
      </c>
      <c r="K53" s="610">
        <f t="shared" si="21"/>
        <v>0.11000922556401743</v>
      </c>
      <c r="L53" s="610">
        <f t="shared" si="21"/>
        <v>-4.2571428571428571</v>
      </c>
    </row>
    <row r="54" spans="1:12" ht="15" customHeight="1" x14ac:dyDescent="0.25">
      <c r="A54" t="s">
        <v>164</v>
      </c>
      <c r="B54" s="551">
        <v>8</v>
      </c>
      <c r="C54" s="555">
        <v>2837375</v>
      </c>
      <c r="D54" s="551">
        <v>112</v>
      </c>
      <c r="E54" s="40">
        <v>11</v>
      </c>
      <c r="F54" s="553">
        <v>1372273</v>
      </c>
      <c r="G54" s="40">
        <v>41</v>
      </c>
      <c r="I54" s="610">
        <f t="shared" si="19"/>
        <v>-0.27272727272727271</v>
      </c>
      <c r="J54" s="611">
        <f t="shared" si="20"/>
        <v>1465102</v>
      </c>
      <c r="K54" s="598">
        <f t="shared" si="21"/>
        <v>1.0676461607857912</v>
      </c>
      <c r="L54" s="610">
        <f t="shared" si="21"/>
        <v>1.7317073170731707</v>
      </c>
    </row>
    <row r="55" spans="1:12" ht="15" customHeight="1" x14ac:dyDescent="0.25">
      <c r="A55" t="s">
        <v>258</v>
      </c>
      <c r="B55" s="551">
        <v>34</v>
      </c>
      <c r="C55" s="555">
        <v>564296</v>
      </c>
      <c r="D55" s="551">
        <v>23</v>
      </c>
      <c r="E55" s="40">
        <v>55</v>
      </c>
      <c r="F55" s="553">
        <v>510297</v>
      </c>
      <c r="G55" s="40">
        <v>23</v>
      </c>
      <c r="I55" s="610">
        <f t="shared" si="19"/>
        <v>-0.38181818181818183</v>
      </c>
      <c r="J55" s="611">
        <f t="shared" si="20"/>
        <v>53999</v>
      </c>
      <c r="K55" s="610">
        <f t="shared" si="21"/>
        <v>0.10581876828591977</v>
      </c>
      <c r="L55" s="610">
        <f t="shared" si="21"/>
        <v>0</v>
      </c>
    </row>
    <row r="56" spans="1:12" ht="15" customHeight="1" x14ac:dyDescent="0.25">
      <c r="A56" t="s">
        <v>84</v>
      </c>
      <c r="B56" s="551">
        <v>395</v>
      </c>
      <c r="C56" s="555">
        <v>500858</v>
      </c>
      <c r="D56" s="551">
        <v>17</v>
      </c>
      <c r="E56" s="40">
        <v>418</v>
      </c>
      <c r="F56" s="553">
        <v>417122</v>
      </c>
      <c r="G56" s="40">
        <v>22</v>
      </c>
      <c r="I56" s="610">
        <f t="shared" si="19"/>
        <v>-5.5023923444976079E-2</v>
      </c>
      <c r="J56" s="611">
        <f t="shared" si="20"/>
        <v>83736</v>
      </c>
      <c r="K56" s="610">
        <f t="shared" si="21"/>
        <v>0.20074702365255248</v>
      </c>
      <c r="L56" s="610">
        <f t="shared" si="21"/>
        <v>-0.22727272727272727</v>
      </c>
    </row>
    <row r="57" spans="1:12" ht="15" customHeight="1" x14ac:dyDescent="0.25">
      <c r="A57" t="s">
        <v>85</v>
      </c>
      <c r="B57" s="551">
        <v>66</v>
      </c>
      <c r="C57" s="555">
        <v>735592</v>
      </c>
      <c r="D57" s="551">
        <v>25</v>
      </c>
      <c r="E57" s="40">
        <v>96</v>
      </c>
      <c r="F57" s="553">
        <v>651828</v>
      </c>
      <c r="G57" s="40">
        <v>25</v>
      </c>
      <c r="I57" s="610">
        <f t="shared" si="19"/>
        <v>-0.3125</v>
      </c>
      <c r="J57" s="611">
        <f t="shared" si="20"/>
        <v>83764</v>
      </c>
      <c r="K57" s="610">
        <f t="shared" si="21"/>
        <v>0.12850629307117828</v>
      </c>
      <c r="L57" s="610">
        <f t="shared" si="21"/>
        <v>0</v>
      </c>
    </row>
    <row r="58" spans="1:12" ht="15" customHeight="1" x14ac:dyDescent="0.25">
      <c r="A58" t="s">
        <v>86</v>
      </c>
      <c r="B58" s="551">
        <v>148</v>
      </c>
      <c r="C58" s="555">
        <v>472227</v>
      </c>
      <c r="D58" s="551">
        <v>18</v>
      </c>
      <c r="E58" s="40">
        <v>164</v>
      </c>
      <c r="F58" s="553">
        <v>429834</v>
      </c>
      <c r="G58" s="40">
        <v>24</v>
      </c>
      <c r="I58" s="610">
        <f t="shared" si="19"/>
        <v>-9.7560975609756101E-2</v>
      </c>
      <c r="J58" s="611">
        <f t="shared" si="20"/>
        <v>42393</v>
      </c>
      <c r="K58" s="610">
        <f t="shared" si="21"/>
        <v>9.8626446488644451E-2</v>
      </c>
      <c r="L58" s="610">
        <f t="shared" si="21"/>
        <v>-0.25</v>
      </c>
    </row>
    <row r="59" spans="1:12" ht="15" customHeight="1" x14ac:dyDescent="0.25">
      <c r="A59" t="s">
        <v>87</v>
      </c>
      <c r="B59" s="551">
        <v>72</v>
      </c>
      <c r="C59" s="555">
        <v>466462</v>
      </c>
      <c r="D59" s="551">
        <v>16</v>
      </c>
      <c r="E59" s="40">
        <v>69</v>
      </c>
      <c r="F59" s="553">
        <v>440154</v>
      </c>
      <c r="G59" s="40">
        <v>12</v>
      </c>
      <c r="I59" s="610">
        <f>(B59-E59)/E59</f>
        <v>4.3478260869565216E-2</v>
      </c>
      <c r="J59" s="611">
        <f>(C59-F59)</f>
        <v>26308</v>
      </c>
      <c r="K59" s="610">
        <f t="shared" si="21"/>
        <v>5.9769989594551001E-2</v>
      </c>
      <c r="L59" s="610">
        <f t="shared" si="21"/>
        <v>0.33333333333333331</v>
      </c>
    </row>
    <row r="60" spans="1:12" ht="15" customHeight="1" x14ac:dyDescent="0.25">
      <c r="A60" t="s">
        <v>259</v>
      </c>
      <c r="B60" s="551">
        <v>34</v>
      </c>
      <c r="C60" s="555">
        <v>670528</v>
      </c>
      <c r="D60" s="551">
        <v>17</v>
      </c>
      <c r="E60" s="40">
        <v>44</v>
      </c>
      <c r="F60" s="553">
        <v>558132</v>
      </c>
      <c r="G60" s="40">
        <v>28</v>
      </c>
      <c r="I60" s="610">
        <f>(B60-E60)/E60</f>
        <v>-0.22727272727272727</v>
      </c>
      <c r="J60" s="611">
        <f>(C60-F60)</f>
        <v>112396</v>
      </c>
      <c r="K60" s="610">
        <f t="shared" si="21"/>
        <v>0.20137888528161796</v>
      </c>
      <c r="L60" s="610">
        <f t="shared" si="21"/>
        <v>-0.39285714285714285</v>
      </c>
    </row>
    <row r="61" spans="1:12" ht="15" customHeight="1" x14ac:dyDescent="0.25">
      <c r="A61" t="s">
        <v>16</v>
      </c>
      <c r="B61" s="551">
        <v>1035</v>
      </c>
      <c r="C61" s="555">
        <v>344718</v>
      </c>
      <c r="D61" s="551">
        <v>16</v>
      </c>
      <c r="E61" s="40">
        <v>1234</v>
      </c>
      <c r="F61" s="553">
        <v>305316</v>
      </c>
      <c r="G61" s="40">
        <v>17</v>
      </c>
      <c r="I61" s="610">
        <f>(B61-E61)/E61</f>
        <v>-0.1612641815235008</v>
      </c>
      <c r="J61" s="611">
        <f>(C61-F61)</f>
        <v>39402</v>
      </c>
      <c r="K61" s="610">
        <f>(C61-F61)/F61</f>
        <v>0.12905317769131</v>
      </c>
      <c r="L61" s="610">
        <f>(D61-G61)/G61</f>
        <v>-5.8823529411764705E-2</v>
      </c>
    </row>
    <row r="62" spans="1:12" ht="15" customHeight="1" x14ac:dyDescent="0.2">
      <c r="B62" s="559"/>
      <c r="C62" s="560"/>
      <c r="D62" s="559"/>
      <c r="F62" s="561"/>
    </row>
    <row r="63" spans="1:12" ht="15" customHeight="1" x14ac:dyDescent="0.2">
      <c r="B63" s="559"/>
      <c r="C63" s="560"/>
      <c r="D63" s="559"/>
      <c r="F63" s="561"/>
    </row>
    <row r="64" spans="1:12" ht="15" customHeight="1" x14ac:dyDescent="0.2">
      <c r="B64" s="14"/>
      <c r="C64" s="3">
        <v>2022</v>
      </c>
      <c r="D64" s="3"/>
      <c r="E64" s="14"/>
      <c r="F64" s="3">
        <v>2021</v>
      </c>
      <c r="G64" s="3"/>
      <c r="I64" s="557" t="s">
        <v>6274</v>
      </c>
      <c r="J64" s="557" t="s">
        <v>6286</v>
      </c>
      <c r="K64" s="557" t="s">
        <v>6287</v>
      </c>
      <c r="L64" s="557" t="s">
        <v>6274</v>
      </c>
    </row>
    <row r="65" spans="1:12" ht="15" customHeight="1" x14ac:dyDescent="0.25">
      <c r="B65" s="3" t="s">
        <v>262</v>
      </c>
      <c r="C65" s="3" t="s">
        <v>263</v>
      </c>
      <c r="D65" s="3" t="s">
        <v>264</v>
      </c>
      <c r="E65" s="3" t="s">
        <v>262</v>
      </c>
      <c r="F65" s="3" t="s">
        <v>263</v>
      </c>
      <c r="G65" s="3" t="s">
        <v>264</v>
      </c>
      <c r="I65" s="558" t="s">
        <v>262</v>
      </c>
      <c r="J65" s="558" t="s">
        <v>263</v>
      </c>
      <c r="K65" s="558" t="s">
        <v>263</v>
      </c>
      <c r="L65" s="558" t="s">
        <v>264</v>
      </c>
    </row>
    <row r="66" spans="1:12" ht="15" customHeight="1" x14ac:dyDescent="0.25">
      <c r="A66" s="252" t="s">
        <v>62</v>
      </c>
      <c r="B66" s="550">
        <v>1764</v>
      </c>
      <c r="C66" s="554">
        <v>365238</v>
      </c>
      <c r="D66" s="552">
        <v>21</v>
      </c>
      <c r="E66" s="365">
        <v>2234</v>
      </c>
      <c r="F66" s="619">
        <v>336841</v>
      </c>
      <c r="G66" s="366">
        <v>22</v>
      </c>
      <c r="I66" s="612">
        <f>(B66-E66)/E66</f>
        <v>-0.21038495971351837</v>
      </c>
      <c r="J66" s="613">
        <f>(C66-F66)</f>
        <v>28397</v>
      </c>
      <c r="K66" s="614">
        <f>(C66-F66)/F66</f>
        <v>8.4303870372074652E-2</v>
      </c>
      <c r="L66" s="615">
        <f>(D66-G66)/G66</f>
        <v>-4.5454545454545456E-2</v>
      </c>
    </row>
    <row r="67" spans="1:12" ht="15" customHeight="1" x14ac:dyDescent="0.25">
      <c r="A67" s="11" t="s">
        <v>248</v>
      </c>
      <c r="B67" s="551">
        <v>22</v>
      </c>
      <c r="C67" s="555">
        <v>334903</v>
      </c>
      <c r="D67" s="551">
        <v>20</v>
      </c>
      <c r="E67" s="40">
        <v>25</v>
      </c>
      <c r="F67" s="553">
        <v>291276</v>
      </c>
      <c r="G67" s="40">
        <v>16</v>
      </c>
      <c r="I67" s="610">
        <f>(B67-E67)/E67</f>
        <v>-0.12</v>
      </c>
      <c r="J67" s="611">
        <f>(C67-F67)</f>
        <v>43627</v>
      </c>
      <c r="K67" s="610">
        <f t="shared" ref="K67:L81" si="22">(C67-F67)/F67</f>
        <v>0.14977890385750972</v>
      </c>
      <c r="L67" s="610">
        <f t="shared" si="22"/>
        <v>0.25</v>
      </c>
    </row>
    <row r="68" spans="1:12" ht="15" customHeight="1" x14ac:dyDescent="0.25">
      <c r="A68" s="11" t="s">
        <v>156</v>
      </c>
      <c r="B68" s="551">
        <v>29</v>
      </c>
      <c r="C68" s="555">
        <v>421831</v>
      </c>
      <c r="D68" s="551">
        <v>26</v>
      </c>
      <c r="E68" s="40">
        <v>47</v>
      </c>
      <c r="F68" s="553">
        <v>351123</v>
      </c>
      <c r="G68" s="40">
        <v>18</v>
      </c>
      <c r="I68" s="610">
        <f>(B68-E68)/E68</f>
        <v>-0.38297872340425532</v>
      </c>
      <c r="J68" s="611">
        <f>(C68-F68)</f>
        <v>70708</v>
      </c>
      <c r="K68" s="610">
        <f t="shared" si="22"/>
        <v>0.2013767255349265</v>
      </c>
      <c r="L68" s="610">
        <f t="shared" si="22"/>
        <v>0.44444444444444442</v>
      </c>
    </row>
    <row r="69" spans="1:12" ht="15" customHeight="1" x14ac:dyDescent="0.25">
      <c r="A69" s="11" t="s">
        <v>63</v>
      </c>
      <c r="B69" s="551">
        <v>36</v>
      </c>
      <c r="C69" s="555">
        <v>590201</v>
      </c>
      <c r="D69" s="551">
        <v>15</v>
      </c>
      <c r="E69" s="40">
        <v>46</v>
      </c>
      <c r="F69" s="553">
        <v>579177</v>
      </c>
      <c r="G69" s="40">
        <v>24</v>
      </c>
      <c r="I69" s="610">
        <f t="shared" ref="I69:I81" si="23">(B69-E69)/E69</f>
        <v>-0.21739130434782608</v>
      </c>
      <c r="J69" s="611">
        <f t="shared" ref="J69:J81" si="24">(C69-F69)</f>
        <v>11024</v>
      </c>
      <c r="K69" s="610">
        <f t="shared" si="22"/>
        <v>1.9033905006586933E-2</v>
      </c>
      <c r="L69" s="610">
        <f t="shared" si="22"/>
        <v>-0.375</v>
      </c>
    </row>
    <row r="70" spans="1:12" ht="15" customHeight="1" x14ac:dyDescent="0.25">
      <c r="A70" s="11" t="s">
        <v>64</v>
      </c>
      <c r="B70" s="551">
        <v>29</v>
      </c>
      <c r="C70" s="555">
        <v>430628</v>
      </c>
      <c r="D70" s="551">
        <v>20</v>
      </c>
      <c r="E70" s="40">
        <v>41</v>
      </c>
      <c r="F70" s="553">
        <v>436849</v>
      </c>
      <c r="G70" s="40">
        <v>33</v>
      </c>
      <c r="I70" s="610">
        <f t="shared" si="23"/>
        <v>-0.29268292682926828</v>
      </c>
      <c r="J70" s="611">
        <f t="shared" si="24"/>
        <v>-6221</v>
      </c>
      <c r="K70" s="610">
        <f t="shared" si="22"/>
        <v>-1.4240618611923113E-2</v>
      </c>
      <c r="L70" s="610">
        <f t="shared" si="22"/>
        <v>-0.39393939393939392</v>
      </c>
    </row>
    <row r="71" spans="1:12" ht="15" customHeight="1" x14ac:dyDescent="0.25">
      <c r="A71" t="s">
        <v>65</v>
      </c>
      <c r="B71" s="551">
        <v>293</v>
      </c>
      <c r="C71" s="555">
        <v>383249</v>
      </c>
      <c r="D71" s="551">
        <v>19</v>
      </c>
      <c r="E71" s="40">
        <v>347</v>
      </c>
      <c r="F71" s="553">
        <v>357956</v>
      </c>
      <c r="G71" s="40">
        <v>18</v>
      </c>
      <c r="I71" s="610">
        <f t="shared" si="23"/>
        <v>-0.15561959654178675</v>
      </c>
      <c r="J71" s="611">
        <f t="shared" si="24"/>
        <v>25293</v>
      </c>
      <c r="K71" s="610">
        <f t="shared" si="22"/>
        <v>7.0659522399401042E-2</v>
      </c>
      <c r="L71" s="598">
        <f t="shared" si="22"/>
        <v>5.5555555555555552E-2</v>
      </c>
    </row>
    <row r="72" spans="1:12" ht="15" customHeight="1" x14ac:dyDescent="0.25">
      <c r="A72" t="s">
        <v>66</v>
      </c>
      <c r="B72" s="551">
        <v>268</v>
      </c>
      <c r="C72" s="555">
        <v>331715</v>
      </c>
      <c r="D72" s="551">
        <v>26</v>
      </c>
      <c r="E72" s="40">
        <v>348</v>
      </c>
      <c r="F72" s="553">
        <v>285943</v>
      </c>
      <c r="G72" s="40">
        <v>25</v>
      </c>
      <c r="I72" s="610">
        <f t="shared" si="23"/>
        <v>-0.22988505747126436</v>
      </c>
      <c r="J72" s="611">
        <f t="shared" si="24"/>
        <v>45772</v>
      </c>
      <c r="K72" s="610">
        <f t="shared" si="22"/>
        <v>0.16007386087437006</v>
      </c>
      <c r="L72" s="610">
        <f t="shared" si="22"/>
        <v>0.04</v>
      </c>
    </row>
    <row r="73" spans="1:12" ht="15" customHeight="1" x14ac:dyDescent="0.25">
      <c r="A73" t="s">
        <v>67</v>
      </c>
      <c r="B73" s="551">
        <v>179</v>
      </c>
      <c r="C73" s="555">
        <v>327286</v>
      </c>
      <c r="D73" s="551">
        <v>19</v>
      </c>
      <c r="E73" s="40">
        <v>206</v>
      </c>
      <c r="F73" s="553">
        <v>310538</v>
      </c>
      <c r="G73" s="40">
        <v>21</v>
      </c>
      <c r="I73" s="610">
        <f t="shared" si="23"/>
        <v>-0.13106796116504854</v>
      </c>
      <c r="J73" s="611">
        <f t="shared" si="24"/>
        <v>16748</v>
      </c>
      <c r="K73" s="610">
        <f t="shared" si="22"/>
        <v>5.3932207974547397E-2</v>
      </c>
      <c r="L73" s="610">
        <f t="shared" si="22"/>
        <v>-9.5238095238095233E-2</v>
      </c>
    </row>
    <row r="74" spans="1:12" ht="15" customHeight="1" x14ac:dyDescent="0.25">
      <c r="A74" t="s">
        <v>157</v>
      </c>
      <c r="B74" s="551">
        <v>70</v>
      </c>
      <c r="C74" s="555">
        <v>318414</v>
      </c>
      <c r="D74" s="551">
        <v>23</v>
      </c>
      <c r="E74" s="40">
        <v>91</v>
      </c>
      <c r="F74" s="553">
        <v>293802</v>
      </c>
      <c r="G74" s="40">
        <v>27</v>
      </c>
      <c r="I74" s="610">
        <f t="shared" si="23"/>
        <v>-0.23076923076923078</v>
      </c>
      <c r="J74" s="611">
        <f t="shared" si="24"/>
        <v>24612</v>
      </c>
      <c r="K74" s="610">
        <f t="shared" si="22"/>
        <v>8.377070271815712E-2</v>
      </c>
      <c r="L74" s="610">
        <f t="shared" si="22"/>
        <v>-0.14814814814814814</v>
      </c>
    </row>
    <row r="75" spans="1:12" ht="15" customHeight="1" x14ac:dyDescent="0.25">
      <c r="A75" t="s">
        <v>141</v>
      </c>
      <c r="B75" s="551">
        <v>13</v>
      </c>
      <c r="C75" s="555">
        <v>307000</v>
      </c>
      <c r="D75" s="551">
        <v>10</v>
      </c>
      <c r="E75" s="40">
        <v>17</v>
      </c>
      <c r="F75" s="553">
        <v>272635</v>
      </c>
      <c r="G75" s="40">
        <v>22</v>
      </c>
      <c r="I75" s="610">
        <f t="shared" si="23"/>
        <v>-0.23529411764705882</v>
      </c>
      <c r="J75" s="611">
        <f t="shared" si="24"/>
        <v>34365</v>
      </c>
      <c r="K75" s="610">
        <f t="shared" si="22"/>
        <v>0.1260476461202707</v>
      </c>
      <c r="L75" s="610">
        <f t="shared" si="22"/>
        <v>-0.54545454545454541</v>
      </c>
    </row>
    <row r="76" spans="1:12" ht="15" customHeight="1" x14ac:dyDescent="0.25">
      <c r="A76" t="s">
        <v>158</v>
      </c>
      <c r="B76" s="551">
        <v>22</v>
      </c>
      <c r="C76" s="555">
        <v>550968</v>
      </c>
      <c r="D76" s="551">
        <v>44</v>
      </c>
      <c r="E76" s="40">
        <v>36</v>
      </c>
      <c r="F76" s="553">
        <v>506749</v>
      </c>
      <c r="G76" s="40">
        <v>33</v>
      </c>
      <c r="I76" s="610">
        <f t="shared" si="23"/>
        <v>-0.3888888888888889</v>
      </c>
      <c r="J76" s="611">
        <f t="shared" si="24"/>
        <v>44219</v>
      </c>
      <c r="K76" s="610">
        <f t="shared" si="22"/>
        <v>8.7260162328884713E-2</v>
      </c>
      <c r="L76" s="610">
        <f t="shared" si="22"/>
        <v>0.33333333333333331</v>
      </c>
    </row>
    <row r="77" spans="1:12" ht="15" customHeight="1" x14ac:dyDescent="0.25">
      <c r="A77" t="s">
        <v>68</v>
      </c>
      <c r="B77" s="551">
        <v>114</v>
      </c>
      <c r="C77" s="555">
        <v>518035</v>
      </c>
      <c r="D77" s="551">
        <v>25</v>
      </c>
      <c r="E77" s="40">
        <v>173</v>
      </c>
      <c r="F77" s="553">
        <v>478593</v>
      </c>
      <c r="G77" s="40">
        <v>23</v>
      </c>
      <c r="I77" s="610">
        <f t="shared" si="23"/>
        <v>-0.34104046242774566</v>
      </c>
      <c r="J77" s="611">
        <f t="shared" si="24"/>
        <v>39442</v>
      </c>
      <c r="K77" s="610">
        <f t="shared" si="22"/>
        <v>8.2412404694594363E-2</v>
      </c>
      <c r="L77" s="610">
        <f t="shared" si="22"/>
        <v>8.6956521739130432E-2</v>
      </c>
    </row>
    <row r="78" spans="1:12" ht="15" customHeight="1" x14ac:dyDescent="0.25">
      <c r="A78" t="s">
        <v>69</v>
      </c>
      <c r="B78" s="551">
        <v>110</v>
      </c>
      <c r="C78" s="555">
        <v>382934</v>
      </c>
      <c r="D78" s="551">
        <v>28</v>
      </c>
      <c r="E78" s="40">
        <v>138</v>
      </c>
      <c r="F78" s="553">
        <v>339206</v>
      </c>
      <c r="G78" s="40">
        <v>18</v>
      </c>
      <c r="I78" s="610">
        <f t="shared" si="23"/>
        <v>-0.20289855072463769</v>
      </c>
      <c r="J78" s="611">
        <f t="shared" si="24"/>
        <v>43728</v>
      </c>
      <c r="K78" s="610">
        <f t="shared" si="22"/>
        <v>0.12891281404220445</v>
      </c>
      <c r="L78" s="610">
        <f t="shared" si="22"/>
        <v>0.55555555555555558</v>
      </c>
    </row>
    <row r="79" spans="1:12" ht="15" customHeight="1" x14ac:dyDescent="0.25">
      <c r="A79" t="s">
        <v>255</v>
      </c>
      <c r="B79" s="551">
        <v>45</v>
      </c>
      <c r="C79" s="555">
        <v>435279</v>
      </c>
      <c r="D79" s="551">
        <v>23</v>
      </c>
      <c r="E79" s="40">
        <v>58</v>
      </c>
      <c r="F79" s="553">
        <v>405523</v>
      </c>
      <c r="G79" s="40">
        <v>33</v>
      </c>
      <c r="I79" s="610">
        <f t="shared" si="23"/>
        <v>-0.22413793103448276</v>
      </c>
      <c r="J79" s="611">
        <f t="shared" si="24"/>
        <v>29756</v>
      </c>
      <c r="K79" s="598">
        <f t="shared" si="22"/>
        <v>7.3376849155288359E-2</v>
      </c>
      <c r="L79" s="610">
        <f t="shared" si="22"/>
        <v>-0.30303030303030304</v>
      </c>
    </row>
    <row r="80" spans="1:12" ht="15" customHeight="1" x14ac:dyDescent="0.25">
      <c r="A80" t="s">
        <v>159</v>
      </c>
      <c r="B80" s="551">
        <v>20</v>
      </c>
      <c r="C80" s="555">
        <v>596059</v>
      </c>
      <c r="D80" s="551">
        <v>23</v>
      </c>
      <c r="E80" s="40">
        <v>19</v>
      </c>
      <c r="F80" s="553">
        <v>460376</v>
      </c>
      <c r="G80" s="40">
        <v>18</v>
      </c>
      <c r="I80" s="610">
        <f t="shared" si="23"/>
        <v>5.2631578947368418E-2</v>
      </c>
      <c r="J80" s="611">
        <f t="shared" si="24"/>
        <v>135683</v>
      </c>
      <c r="K80" s="610">
        <f t="shared" si="22"/>
        <v>0.2947221401636923</v>
      </c>
      <c r="L80" s="610">
        <f t="shared" si="22"/>
        <v>0.27777777777777779</v>
      </c>
    </row>
    <row r="81" spans="1:12" ht="15" customHeight="1" x14ac:dyDescent="0.25">
      <c r="A81" t="s">
        <v>70</v>
      </c>
      <c r="B81" s="551">
        <v>514</v>
      </c>
      <c r="C81" s="555">
        <v>311437</v>
      </c>
      <c r="D81" s="551">
        <v>18</v>
      </c>
      <c r="E81" s="40">
        <v>642</v>
      </c>
      <c r="F81" s="553">
        <v>288142</v>
      </c>
      <c r="G81" s="40">
        <v>19</v>
      </c>
      <c r="I81" s="610">
        <f t="shared" si="23"/>
        <v>-0.19937694704049844</v>
      </c>
      <c r="J81" s="611">
        <f t="shared" si="24"/>
        <v>23295</v>
      </c>
      <c r="K81" s="610">
        <f t="shared" si="22"/>
        <v>8.0845555316475901E-2</v>
      </c>
      <c r="L81" s="610">
        <f t="shared" si="22"/>
        <v>-5.2631578947368418E-2</v>
      </c>
    </row>
    <row r="82" spans="1:12" ht="15" customHeight="1" x14ac:dyDescent="0.2">
      <c r="B82" s="559"/>
      <c r="C82" s="560"/>
      <c r="D82" s="559"/>
      <c r="F82" s="561"/>
    </row>
    <row r="83" spans="1:12" ht="15" customHeight="1" x14ac:dyDescent="0.2">
      <c r="B83" s="559"/>
      <c r="C83" s="560"/>
      <c r="D83" s="559"/>
      <c r="F83" s="561"/>
    </row>
    <row r="84" spans="1:12" ht="15" customHeight="1" x14ac:dyDescent="0.2">
      <c r="B84" s="14"/>
      <c r="C84" s="3">
        <v>2022</v>
      </c>
      <c r="D84" s="3"/>
      <c r="E84" s="14"/>
      <c r="F84" s="3">
        <v>2021</v>
      </c>
      <c r="G84" s="3"/>
      <c r="I84" s="557" t="s">
        <v>6274</v>
      </c>
      <c r="J84" s="557" t="s">
        <v>6286</v>
      </c>
      <c r="K84" s="557" t="s">
        <v>6287</v>
      </c>
      <c r="L84" s="557" t="s">
        <v>6274</v>
      </c>
    </row>
    <row r="85" spans="1:12" ht="15" customHeight="1" x14ac:dyDescent="0.25">
      <c r="B85" s="3" t="s">
        <v>262</v>
      </c>
      <c r="C85" s="3" t="s">
        <v>263</v>
      </c>
      <c r="D85" s="3" t="s">
        <v>264</v>
      </c>
      <c r="E85" s="3" t="s">
        <v>262</v>
      </c>
      <c r="F85" s="3" t="s">
        <v>263</v>
      </c>
      <c r="G85" s="3" t="s">
        <v>264</v>
      </c>
      <c r="I85" s="558" t="s">
        <v>262</v>
      </c>
      <c r="J85" s="558" t="s">
        <v>263</v>
      </c>
      <c r="K85" s="558" t="s">
        <v>263</v>
      </c>
      <c r="L85" s="558" t="s">
        <v>264</v>
      </c>
    </row>
    <row r="86" spans="1:12" ht="15" customHeight="1" x14ac:dyDescent="0.25">
      <c r="A86" s="252" t="s">
        <v>11</v>
      </c>
      <c r="B86" s="550">
        <v>1278</v>
      </c>
      <c r="C86" s="554">
        <v>475748</v>
      </c>
      <c r="D86" s="552">
        <v>41</v>
      </c>
      <c r="E86" s="365">
        <v>1441</v>
      </c>
      <c r="F86" s="619">
        <v>441652</v>
      </c>
      <c r="G86" s="366">
        <v>28</v>
      </c>
      <c r="I86" s="612">
        <f>(B86-E86)/E86</f>
        <v>-0.11311589174184594</v>
      </c>
      <c r="J86" s="613">
        <f>(C86-F86)</f>
        <v>34096</v>
      </c>
      <c r="K86" s="614">
        <f>(C86-F86)/F86</f>
        <v>7.7201054223687435E-2</v>
      </c>
      <c r="L86" s="615">
        <f>(D86-G86)/G86</f>
        <v>0.4642857142857143</v>
      </c>
    </row>
    <row r="87" spans="1:12" ht="15" customHeight="1" x14ac:dyDescent="0.25">
      <c r="A87" s="11" t="s">
        <v>21</v>
      </c>
      <c r="B87" s="551">
        <v>0</v>
      </c>
      <c r="C87" s="555">
        <v>0</v>
      </c>
      <c r="D87" s="551">
        <v>0</v>
      </c>
      <c r="E87" s="40">
        <v>2</v>
      </c>
      <c r="F87" s="553">
        <v>680500</v>
      </c>
      <c r="G87" s="40">
        <v>7</v>
      </c>
      <c r="I87" s="610">
        <f t="shared" ref="I87" si="25">(B87-E87)/E87</f>
        <v>-1</v>
      </c>
      <c r="J87" s="611">
        <f t="shared" ref="J87" si="26">(C87-F87)</f>
        <v>-680500</v>
      </c>
      <c r="K87" s="610">
        <f t="shared" ref="K87:L96" si="27">(C87-F87)/F87</f>
        <v>-1</v>
      </c>
      <c r="L87" s="610">
        <f t="shared" si="27"/>
        <v>-1</v>
      </c>
    </row>
    <row r="88" spans="1:12" ht="15" customHeight="1" x14ac:dyDescent="0.25">
      <c r="A88" s="340" t="s">
        <v>39</v>
      </c>
      <c r="B88" s="551">
        <v>61</v>
      </c>
      <c r="C88" s="555">
        <v>348394</v>
      </c>
      <c r="D88" s="551">
        <v>52</v>
      </c>
      <c r="E88" s="40">
        <v>58</v>
      </c>
      <c r="F88" s="553">
        <v>363846</v>
      </c>
      <c r="G88" s="40">
        <v>31</v>
      </c>
      <c r="I88" s="610">
        <f>(B88-E88)/E88</f>
        <v>5.1724137931034482E-2</v>
      </c>
      <c r="J88" s="611">
        <f>(C88-F88)</f>
        <v>-15452</v>
      </c>
      <c r="K88" s="610">
        <f t="shared" si="27"/>
        <v>-4.2468516900007143E-2</v>
      </c>
      <c r="L88" s="610">
        <f t="shared" si="27"/>
        <v>0.67741935483870963</v>
      </c>
    </row>
    <row r="89" spans="1:12" ht="15" customHeight="1" x14ac:dyDescent="0.25">
      <c r="A89" t="s">
        <v>40</v>
      </c>
      <c r="B89" s="551">
        <v>200</v>
      </c>
      <c r="C89" s="555">
        <v>502691</v>
      </c>
      <c r="D89" s="551">
        <v>19</v>
      </c>
      <c r="E89" s="40">
        <v>264</v>
      </c>
      <c r="F89" s="553">
        <v>484613</v>
      </c>
      <c r="G89" s="40">
        <v>17</v>
      </c>
      <c r="I89" s="610">
        <f t="shared" ref="I89:I96" si="28">(B89-E89)/E89</f>
        <v>-0.24242424242424243</v>
      </c>
      <c r="J89" s="611">
        <f t="shared" ref="J89:J96" si="29">(C89-F89)</f>
        <v>18078</v>
      </c>
      <c r="K89" s="610">
        <f t="shared" si="27"/>
        <v>3.7303993083140564E-2</v>
      </c>
      <c r="L89" s="610">
        <f t="shared" si="27"/>
        <v>0.11764705882352941</v>
      </c>
    </row>
    <row r="90" spans="1:12" ht="15" customHeight="1" x14ac:dyDescent="0.25">
      <c r="A90" t="s">
        <v>41</v>
      </c>
      <c r="B90" s="551">
        <v>46</v>
      </c>
      <c r="C90" s="555">
        <v>316526</v>
      </c>
      <c r="D90" s="551">
        <v>31</v>
      </c>
      <c r="E90" s="40">
        <v>50</v>
      </c>
      <c r="F90" s="553">
        <v>317806</v>
      </c>
      <c r="G90" s="40">
        <v>18</v>
      </c>
      <c r="I90" s="610">
        <f t="shared" si="28"/>
        <v>-0.08</v>
      </c>
      <c r="J90" s="611">
        <f t="shared" si="29"/>
        <v>-1280</v>
      </c>
      <c r="K90" s="610">
        <f t="shared" si="27"/>
        <v>-4.0276143307552406E-3</v>
      </c>
      <c r="L90" s="610">
        <f t="shared" si="27"/>
        <v>0.72222222222222221</v>
      </c>
    </row>
    <row r="91" spans="1:12" ht="15" customHeight="1" x14ac:dyDescent="0.25">
      <c r="A91" t="s">
        <v>42</v>
      </c>
      <c r="B91" s="551">
        <v>270</v>
      </c>
      <c r="C91" s="555">
        <v>423100</v>
      </c>
      <c r="D91" s="551">
        <v>37</v>
      </c>
      <c r="E91" s="40">
        <v>263</v>
      </c>
      <c r="F91" s="553">
        <v>383480</v>
      </c>
      <c r="G91" s="40">
        <v>33</v>
      </c>
      <c r="I91" s="610">
        <f t="shared" si="28"/>
        <v>2.6615969581749048E-2</v>
      </c>
      <c r="J91" s="611">
        <f t="shared" si="29"/>
        <v>39620</v>
      </c>
      <c r="K91" s="610">
        <f t="shared" si="27"/>
        <v>0.10331699175967456</v>
      </c>
      <c r="L91" s="598">
        <f t="shared" si="27"/>
        <v>0.12121212121212122</v>
      </c>
    </row>
    <row r="92" spans="1:12" ht="15" customHeight="1" x14ac:dyDescent="0.25">
      <c r="A92" t="s">
        <v>43</v>
      </c>
      <c r="B92" s="551">
        <v>378</v>
      </c>
      <c r="C92" s="555">
        <v>638310</v>
      </c>
      <c r="D92" s="551">
        <v>25</v>
      </c>
      <c r="E92" s="40">
        <v>440</v>
      </c>
      <c r="F92" s="553">
        <v>597066</v>
      </c>
      <c r="G92" s="40">
        <v>30</v>
      </c>
      <c r="I92" s="610">
        <f t="shared" si="28"/>
        <v>-0.1409090909090909</v>
      </c>
      <c r="J92" s="611">
        <f t="shared" si="29"/>
        <v>41244</v>
      </c>
      <c r="K92" s="610">
        <f t="shared" si="27"/>
        <v>6.9077790395031702E-2</v>
      </c>
      <c r="L92" s="610">
        <f t="shared" si="27"/>
        <v>-0.16666666666666666</v>
      </c>
    </row>
    <row r="93" spans="1:12" ht="15" customHeight="1" x14ac:dyDescent="0.25">
      <c r="A93" t="s">
        <v>141</v>
      </c>
      <c r="B93" s="551">
        <v>0</v>
      </c>
      <c r="C93" s="555">
        <v>0</v>
      </c>
      <c r="D93" s="551">
        <v>0</v>
      </c>
      <c r="E93" s="40">
        <v>2</v>
      </c>
      <c r="F93" s="553">
        <v>202450</v>
      </c>
      <c r="G93" s="40">
        <v>8</v>
      </c>
      <c r="I93" s="610"/>
      <c r="J93" s="611"/>
      <c r="K93" s="610"/>
      <c r="L93" s="610"/>
    </row>
    <row r="94" spans="1:12" ht="15" customHeight="1" x14ac:dyDescent="0.25">
      <c r="A94" t="s">
        <v>44</v>
      </c>
      <c r="B94" s="551">
        <v>212</v>
      </c>
      <c r="C94" s="555">
        <v>378511</v>
      </c>
      <c r="D94" s="551">
        <v>103</v>
      </c>
      <c r="E94" s="40">
        <v>227</v>
      </c>
      <c r="F94" s="553">
        <v>281347</v>
      </c>
      <c r="G94" s="40">
        <v>33</v>
      </c>
      <c r="I94" s="610">
        <f t="shared" si="28"/>
        <v>-6.6079295154185022E-2</v>
      </c>
      <c r="J94" s="611">
        <f t="shared" si="29"/>
        <v>97164</v>
      </c>
      <c r="K94" s="610">
        <f t="shared" si="27"/>
        <v>0.34535289162493293</v>
      </c>
      <c r="L94" s="610">
        <f t="shared" si="27"/>
        <v>2.1212121212121211</v>
      </c>
    </row>
    <row r="95" spans="1:12" ht="15" customHeight="1" x14ac:dyDescent="0.25">
      <c r="A95" t="s">
        <v>45</v>
      </c>
      <c r="B95" s="551">
        <v>63</v>
      </c>
      <c r="C95" s="555">
        <v>321409</v>
      </c>
      <c r="D95" s="551">
        <v>23</v>
      </c>
      <c r="E95" s="40">
        <v>72</v>
      </c>
      <c r="F95" s="553">
        <v>292270</v>
      </c>
      <c r="G95" s="40">
        <v>28</v>
      </c>
      <c r="I95" s="610">
        <f t="shared" si="28"/>
        <v>-0.125</v>
      </c>
      <c r="J95" s="611">
        <f t="shared" si="29"/>
        <v>29139</v>
      </c>
      <c r="K95" s="610">
        <f t="shared" si="27"/>
        <v>9.9698908543470077E-2</v>
      </c>
      <c r="L95" s="610">
        <f t="shared" si="27"/>
        <v>-0.17857142857142858</v>
      </c>
    </row>
    <row r="96" spans="1:12" ht="15" customHeight="1" x14ac:dyDescent="0.25">
      <c r="A96" t="s">
        <v>46</v>
      </c>
      <c r="B96" s="551">
        <v>48</v>
      </c>
      <c r="C96" s="555">
        <v>325935</v>
      </c>
      <c r="D96" s="551">
        <v>12</v>
      </c>
      <c r="E96" s="40">
        <v>63</v>
      </c>
      <c r="F96" s="553">
        <v>337307</v>
      </c>
      <c r="G96" s="40">
        <v>18</v>
      </c>
      <c r="I96" s="610">
        <f t="shared" si="28"/>
        <v>-0.23809523809523808</v>
      </c>
      <c r="J96" s="611">
        <f t="shared" si="29"/>
        <v>-11372</v>
      </c>
      <c r="K96" s="610">
        <f t="shared" si="27"/>
        <v>-3.3714094282063518E-2</v>
      </c>
      <c r="L96" s="610">
        <f t="shared" si="27"/>
        <v>-0.33333333333333331</v>
      </c>
    </row>
    <row r="99" spans="1:12" ht="15" customHeight="1" x14ac:dyDescent="0.2">
      <c r="B99" s="14"/>
      <c r="C99" s="3">
        <v>2022</v>
      </c>
      <c r="D99" s="3"/>
      <c r="E99" s="14"/>
      <c r="F99" s="3">
        <v>2021</v>
      </c>
      <c r="G99" s="3"/>
      <c r="I99" s="557" t="s">
        <v>6274</v>
      </c>
      <c r="J99" s="557" t="s">
        <v>6286</v>
      </c>
      <c r="K99" s="557" t="s">
        <v>6287</v>
      </c>
      <c r="L99" s="557" t="s">
        <v>6274</v>
      </c>
    </row>
    <row r="100" spans="1:12" ht="15" customHeight="1" x14ac:dyDescent="0.25">
      <c r="B100" s="3" t="s">
        <v>262</v>
      </c>
      <c r="C100" s="3" t="s">
        <v>263</v>
      </c>
      <c r="D100" s="3" t="s">
        <v>264</v>
      </c>
      <c r="E100" s="3" t="s">
        <v>262</v>
      </c>
      <c r="F100" s="3" t="s">
        <v>263</v>
      </c>
      <c r="G100" s="3" t="s">
        <v>264</v>
      </c>
      <c r="I100" s="558" t="s">
        <v>262</v>
      </c>
      <c r="J100" s="558" t="s">
        <v>263</v>
      </c>
      <c r="K100" s="558" t="s">
        <v>263</v>
      </c>
      <c r="L100" s="558" t="s">
        <v>264</v>
      </c>
    </row>
    <row r="101" spans="1:12" ht="15" customHeight="1" x14ac:dyDescent="0.25">
      <c r="A101" s="252" t="s">
        <v>133</v>
      </c>
      <c r="B101" s="550">
        <v>2940</v>
      </c>
      <c r="C101" s="554">
        <v>276282</v>
      </c>
      <c r="D101" s="552">
        <v>26</v>
      </c>
      <c r="E101" s="365">
        <v>3378</v>
      </c>
      <c r="F101" s="619">
        <v>251304</v>
      </c>
      <c r="G101" s="366">
        <v>25</v>
      </c>
      <c r="I101" s="612">
        <f>(B101-E101)/E101</f>
        <v>-0.12966252220248667</v>
      </c>
      <c r="J101" s="613">
        <f>(C101-F101)</f>
        <v>24978</v>
      </c>
      <c r="K101" s="614">
        <f>(C101-F101)/F101</f>
        <v>9.9393563174481905E-2</v>
      </c>
      <c r="L101" s="615">
        <f>(D101-G101)/G101</f>
        <v>0.04</v>
      </c>
    </row>
    <row r="102" spans="1:12" ht="15" customHeight="1" x14ac:dyDescent="0.25">
      <c r="A102" s="11" t="s">
        <v>47</v>
      </c>
      <c r="B102" s="551">
        <v>231</v>
      </c>
      <c r="C102" s="555">
        <v>337803</v>
      </c>
      <c r="D102" s="551">
        <v>21</v>
      </c>
      <c r="E102" s="40">
        <v>252</v>
      </c>
      <c r="F102" s="553">
        <v>304246</v>
      </c>
      <c r="G102" s="40">
        <v>26</v>
      </c>
      <c r="I102" s="610">
        <f>(B102-E102)/E102</f>
        <v>-8.3333333333333329E-2</v>
      </c>
      <c r="J102" s="611">
        <f>(C102-F102)</f>
        <v>33557</v>
      </c>
      <c r="K102" s="610">
        <f t="shared" ref="K102:L116" si="30">(C102-F102)/F102</f>
        <v>0.11029561604754047</v>
      </c>
      <c r="L102" s="610">
        <f t="shared" si="30"/>
        <v>-0.19230769230769232</v>
      </c>
    </row>
    <row r="103" spans="1:12" ht="15" customHeight="1" x14ac:dyDescent="0.25">
      <c r="A103" s="11" t="s">
        <v>48</v>
      </c>
      <c r="B103" s="551">
        <v>365</v>
      </c>
      <c r="C103" s="555">
        <v>340303</v>
      </c>
      <c r="D103" s="551">
        <v>19</v>
      </c>
      <c r="E103" s="40">
        <v>458</v>
      </c>
      <c r="F103" s="553">
        <v>303427</v>
      </c>
      <c r="G103" s="40">
        <v>20</v>
      </c>
      <c r="I103" s="610">
        <f>(B103-E103)/E103</f>
        <v>-0.20305676855895197</v>
      </c>
      <c r="J103" s="611">
        <f>(C103-F103)</f>
        <v>36876</v>
      </c>
      <c r="K103" s="610">
        <f t="shared" si="30"/>
        <v>0.12153170284780195</v>
      </c>
      <c r="L103" s="610">
        <f t="shared" si="30"/>
        <v>-0.05</v>
      </c>
    </row>
    <row r="104" spans="1:12" ht="15" customHeight="1" x14ac:dyDescent="0.25">
      <c r="A104" s="11" t="s">
        <v>142</v>
      </c>
      <c r="B104" s="551">
        <v>39</v>
      </c>
      <c r="C104" s="555">
        <v>430508</v>
      </c>
      <c r="D104" s="551">
        <v>30</v>
      </c>
      <c r="E104" s="40">
        <v>42</v>
      </c>
      <c r="F104" s="553">
        <v>369662</v>
      </c>
      <c r="G104" s="40">
        <v>27</v>
      </c>
      <c r="I104" s="610">
        <f t="shared" ref="I104:I116" si="31">(B104-E104)/E104</f>
        <v>-7.1428571428571425E-2</v>
      </c>
      <c r="J104" s="611">
        <f t="shared" ref="J104:J116" si="32">(C104-F104)</f>
        <v>60846</v>
      </c>
      <c r="K104" s="610">
        <f t="shared" si="30"/>
        <v>0.16459901207048602</v>
      </c>
      <c r="L104" s="610">
        <f t="shared" si="30"/>
        <v>0.1111111111111111</v>
      </c>
    </row>
    <row r="105" spans="1:12" ht="15" customHeight="1" x14ac:dyDescent="0.25">
      <c r="A105" s="11" t="s">
        <v>143</v>
      </c>
      <c r="B105" s="551">
        <v>8</v>
      </c>
      <c r="C105" s="555">
        <v>303925</v>
      </c>
      <c r="D105" s="551">
        <v>12</v>
      </c>
      <c r="E105" s="40">
        <v>11</v>
      </c>
      <c r="F105" s="553">
        <v>273264</v>
      </c>
      <c r="G105" s="40">
        <v>23</v>
      </c>
      <c r="I105" s="610">
        <f t="shared" si="31"/>
        <v>-0.27272727272727271</v>
      </c>
      <c r="J105" s="611">
        <f t="shared" si="32"/>
        <v>30661</v>
      </c>
      <c r="K105" s="610">
        <f t="shared" si="30"/>
        <v>0.11220285145500322</v>
      </c>
      <c r="L105" s="610">
        <f t="shared" si="30"/>
        <v>-0.47826086956521741</v>
      </c>
    </row>
    <row r="106" spans="1:12" ht="15" customHeight="1" x14ac:dyDescent="0.25">
      <c r="A106" s="11" t="s">
        <v>49</v>
      </c>
      <c r="B106" s="551">
        <v>504</v>
      </c>
      <c r="C106" s="555">
        <v>287554</v>
      </c>
      <c r="D106" s="551">
        <v>31</v>
      </c>
      <c r="E106" s="40">
        <v>576</v>
      </c>
      <c r="F106" s="553">
        <v>268755</v>
      </c>
      <c r="G106" s="40">
        <v>23</v>
      </c>
      <c r="I106" s="610">
        <f t="shared" si="31"/>
        <v>-0.125</v>
      </c>
      <c r="J106" s="611">
        <f t="shared" si="32"/>
        <v>18799</v>
      </c>
      <c r="K106" s="610">
        <f t="shared" si="30"/>
        <v>6.9948466075049773E-2</v>
      </c>
      <c r="L106" s="598">
        <f t="shared" si="30"/>
        <v>0.34782608695652173</v>
      </c>
    </row>
    <row r="107" spans="1:12" ht="15" customHeight="1" x14ac:dyDescent="0.25">
      <c r="A107" s="11" t="s">
        <v>144</v>
      </c>
      <c r="B107" s="551">
        <v>2</v>
      </c>
      <c r="C107" s="555">
        <v>395000</v>
      </c>
      <c r="D107" s="551">
        <v>39</v>
      </c>
      <c r="E107" s="40">
        <v>5</v>
      </c>
      <c r="F107" s="553">
        <v>405830</v>
      </c>
      <c r="G107" s="40">
        <v>6</v>
      </c>
      <c r="I107" s="610">
        <f t="shared" si="31"/>
        <v>-0.6</v>
      </c>
      <c r="J107" s="611">
        <f t="shared" si="32"/>
        <v>-10830</v>
      </c>
      <c r="K107" s="610">
        <f t="shared" si="30"/>
        <v>-2.6686050809452234E-2</v>
      </c>
      <c r="L107" s="610">
        <f t="shared" si="30"/>
        <v>5.5</v>
      </c>
    </row>
    <row r="108" spans="1:12" ht="15" customHeight="1" x14ac:dyDescent="0.25">
      <c r="A108" s="11" t="s">
        <v>50</v>
      </c>
      <c r="B108" s="551">
        <v>109</v>
      </c>
      <c r="C108" s="555">
        <v>474882</v>
      </c>
      <c r="D108" s="551">
        <v>17</v>
      </c>
      <c r="E108" s="40">
        <v>78</v>
      </c>
      <c r="F108" s="553">
        <v>396633</v>
      </c>
      <c r="G108" s="40">
        <v>32</v>
      </c>
      <c r="I108" s="610">
        <f t="shared" si="31"/>
        <v>0.39743589743589741</v>
      </c>
      <c r="J108" s="611">
        <f t="shared" si="32"/>
        <v>78249</v>
      </c>
      <c r="K108" s="610">
        <f t="shared" si="30"/>
        <v>0.19728313075311435</v>
      </c>
      <c r="L108" s="610">
        <f t="shared" si="30"/>
        <v>-0.46875</v>
      </c>
    </row>
    <row r="109" spans="1:12" ht="15" customHeight="1" x14ac:dyDescent="0.25">
      <c r="A109" s="11" t="s">
        <v>12</v>
      </c>
      <c r="B109" s="551">
        <v>1256</v>
      </c>
      <c r="C109" s="555">
        <v>172782</v>
      </c>
      <c r="D109" s="551">
        <v>25</v>
      </c>
      <c r="E109" s="40">
        <v>1398</v>
      </c>
      <c r="F109" s="553">
        <v>160538</v>
      </c>
      <c r="G109" s="40">
        <v>26</v>
      </c>
      <c r="I109" s="610">
        <f t="shared" si="31"/>
        <v>-0.10157367668097282</v>
      </c>
      <c r="J109" s="611">
        <f t="shared" si="32"/>
        <v>12244</v>
      </c>
      <c r="K109" s="610">
        <f t="shared" si="30"/>
        <v>7.6268547010676604E-2</v>
      </c>
      <c r="L109" s="610">
        <f t="shared" si="30"/>
        <v>-3.8461538461538464E-2</v>
      </c>
    </row>
    <row r="110" spans="1:12" ht="15" customHeight="1" x14ac:dyDescent="0.25">
      <c r="A110" s="11" t="s">
        <v>145</v>
      </c>
      <c r="B110" s="551">
        <v>35</v>
      </c>
      <c r="C110" s="555">
        <v>544989</v>
      </c>
      <c r="D110" s="551">
        <v>36</v>
      </c>
      <c r="E110" s="40">
        <v>39</v>
      </c>
      <c r="F110" s="553">
        <v>427395</v>
      </c>
      <c r="G110" s="40">
        <v>20</v>
      </c>
      <c r="I110" s="610">
        <f t="shared" si="31"/>
        <v>-0.10256410256410256</v>
      </c>
      <c r="J110" s="611">
        <f t="shared" si="32"/>
        <v>117594</v>
      </c>
      <c r="K110" s="610">
        <f t="shared" si="30"/>
        <v>0.27514126276629347</v>
      </c>
      <c r="L110" s="610">
        <f t="shared" si="30"/>
        <v>0.8</v>
      </c>
    </row>
    <row r="111" spans="1:12" ht="15" customHeight="1" x14ac:dyDescent="0.25">
      <c r="A111" s="11" t="s">
        <v>146</v>
      </c>
      <c r="B111" s="551">
        <v>38</v>
      </c>
      <c r="C111" s="555">
        <v>395216</v>
      </c>
      <c r="D111" s="551">
        <v>26</v>
      </c>
      <c r="E111" s="40">
        <v>50</v>
      </c>
      <c r="F111" s="553">
        <v>420776</v>
      </c>
      <c r="G111" s="40">
        <v>26</v>
      </c>
      <c r="I111" s="610">
        <f t="shared" si="31"/>
        <v>-0.24</v>
      </c>
      <c r="J111" s="611">
        <f t="shared" si="32"/>
        <v>-25560</v>
      </c>
      <c r="K111" s="610">
        <f t="shared" si="30"/>
        <v>-6.07449094054794E-2</v>
      </c>
      <c r="L111" s="610">
        <f t="shared" si="30"/>
        <v>0</v>
      </c>
    </row>
    <row r="112" spans="1:12" ht="15" customHeight="1" x14ac:dyDescent="0.25">
      <c r="A112" s="11" t="s">
        <v>246</v>
      </c>
      <c r="B112" s="551">
        <v>85</v>
      </c>
      <c r="C112" s="555">
        <v>260610</v>
      </c>
      <c r="D112" s="551">
        <v>26</v>
      </c>
      <c r="E112" s="40">
        <v>117</v>
      </c>
      <c r="F112" s="553">
        <v>247160</v>
      </c>
      <c r="G112" s="40">
        <v>18</v>
      </c>
      <c r="I112" s="610">
        <f t="shared" si="31"/>
        <v>-0.27350427350427353</v>
      </c>
      <c r="J112" s="611">
        <f t="shared" si="32"/>
        <v>13450</v>
      </c>
      <c r="K112" s="610">
        <f t="shared" si="30"/>
        <v>5.4418190645735554E-2</v>
      </c>
      <c r="L112" s="610">
        <f t="shared" si="30"/>
        <v>0.44444444444444442</v>
      </c>
    </row>
    <row r="113" spans="1:12" ht="15" customHeight="1" x14ac:dyDescent="0.25">
      <c r="A113" s="11" t="s">
        <v>194</v>
      </c>
      <c r="B113" s="551">
        <v>60</v>
      </c>
      <c r="C113" s="555">
        <v>336110</v>
      </c>
      <c r="D113" s="551">
        <v>35</v>
      </c>
      <c r="E113" s="40">
        <v>72</v>
      </c>
      <c r="F113" s="553">
        <v>317668</v>
      </c>
      <c r="G113" s="40">
        <v>29</v>
      </c>
      <c r="I113" s="610">
        <f t="shared" si="31"/>
        <v>-0.16666666666666666</v>
      </c>
      <c r="J113" s="611">
        <f t="shared" si="32"/>
        <v>18442</v>
      </c>
      <c r="K113" s="610">
        <f t="shared" si="30"/>
        <v>5.8054320863291237E-2</v>
      </c>
      <c r="L113" s="610">
        <f t="shared" si="30"/>
        <v>0.20689655172413793</v>
      </c>
    </row>
    <row r="114" spans="1:12" ht="15" customHeight="1" x14ac:dyDescent="0.25">
      <c r="A114" s="11" t="s">
        <v>51</v>
      </c>
      <c r="B114" s="551">
        <v>164</v>
      </c>
      <c r="C114" s="555">
        <v>469677</v>
      </c>
      <c r="D114" s="551">
        <v>33</v>
      </c>
      <c r="E114" s="40">
        <v>208</v>
      </c>
      <c r="F114" s="553">
        <v>384299</v>
      </c>
      <c r="G114" s="40">
        <v>33</v>
      </c>
      <c r="I114" s="610">
        <f t="shared" si="31"/>
        <v>-0.21153846153846154</v>
      </c>
      <c r="J114" s="611">
        <f t="shared" si="32"/>
        <v>85378</v>
      </c>
      <c r="K114" s="598">
        <f t="shared" si="30"/>
        <v>0.22216555338421384</v>
      </c>
      <c r="L114" s="610">
        <f t="shared" si="30"/>
        <v>0</v>
      </c>
    </row>
    <row r="115" spans="1:12" ht="15" customHeight="1" x14ac:dyDescent="0.25">
      <c r="A115" s="11" t="s">
        <v>253</v>
      </c>
      <c r="B115" s="551">
        <v>24</v>
      </c>
      <c r="C115" s="555">
        <v>408012</v>
      </c>
      <c r="D115" s="551">
        <v>40</v>
      </c>
      <c r="E115" s="40">
        <v>41</v>
      </c>
      <c r="F115" s="553">
        <v>440506</v>
      </c>
      <c r="G115" s="40">
        <v>29</v>
      </c>
      <c r="I115" s="610">
        <f t="shared" si="31"/>
        <v>-0.41463414634146339</v>
      </c>
      <c r="J115" s="611">
        <f t="shared" si="32"/>
        <v>-32494</v>
      </c>
      <c r="K115" s="610">
        <f t="shared" si="30"/>
        <v>-7.376517005443739E-2</v>
      </c>
      <c r="L115" s="610">
        <f t="shared" si="30"/>
        <v>0.37931034482758619</v>
      </c>
    </row>
    <row r="116" spans="1:12" ht="15" customHeight="1" x14ac:dyDescent="0.25">
      <c r="A116" s="11" t="s">
        <v>147</v>
      </c>
      <c r="B116" s="551">
        <v>20</v>
      </c>
      <c r="C116" s="555">
        <v>654040</v>
      </c>
      <c r="D116" s="551">
        <v>33</v>
      </c>
      <c r="E116" s="40">
        <v>31</v>
      </c>
      <c r="F116" s="553">
        <v>485148</v>
      </c>
      <c r="G116" s="40">
        <v>30</v>
      </c>
      <c r="I116" s="610">
        <f t="shared" si="31"/>
        <v>-0.35483870967741937</v>
      </c>
      <c r="J116" s="611">
        <f t="shared" si="32"/>
        <v>168892</v>
      </c>
      <c r="K116" s="610">
        <f t="shared" si="30"/>
        <v>0.34812469596906509</v>
      </c>
      <c r="L116" s="610">
        <f t="shared" si="30"/>
        <v>0.1</v>
      </c>
    </row>
    <row r="119" spans="1:12" ht="15" customHeight="1" x14ac:dyDescent="0.2">
      <c r="A119" s="19"/>
      <c r="B119" s="14"/>
      <c r="C119" s="3">
        <v>2022</v>
      </c>
      <c r="D119" s="3"/>
      <c r="E119" s="14"/>
      <c r="F119" s="3">
        <v>2021</v>
      </c>
      <c r="G119" s="3"/>
      <c r="I119" s="557" t="s">
        <v>6274</v>
      </c>
      <c r="J119" s="557" t="s">
        <v>6286</v>
      </c>
      <c r="K119" s="557" t="s">
        <v>6287</v>
      </c>
      <c r="L119" s="557" t="s">
        <v>6274</v>
      </c>
    </row>
    <row r="120" spans="1:12" ht="15" customHeight="1" x14ac:dyDescent="0.25">
      <c r="A120" s="4"/>
      <c r="B120" s="3" t="s">
        <v>262</v>
      </c>
      <c r="C120" s="3" t="s">
        <v>263</v>
      </c>
      <c r="D120" s="3" t="s">
        <v>264</v>
      </c>
      <c r="E120" s="3" t="s">
        <v>262</v>
      </c>
      <c r="F120" s="3" t="s">
        <v>263</v>
      </c>
      <c r="G120" s="3" t="s">
        <v>264</v>
      </c>
      <c r="I120" s="558" t="s">
        <v>262</v>
      </c>
      <c r="J120" s="558" t="s">
        <v>263</v>
      </c>
      <c r="K120" s="558" t="s">
        <v>263</v>
      </c>
      <c r="L120" s="558" t="s">
        <v>264</v>
      </c>
    </row>
    <row r="121" spans="1:12" ht="15" customHeight="1" x14ac:dyDescent="0.25">
      <c r="A121" s="252" t="s">
        <v>131</v>
      </c>
      <c r="B121" s="550">
        <v>2133</v>
      </c>
      <c r="C121" s="554">
        <v>298306</v>
      </c>
      <c r="D121" s="552">
        <v>26</v>
      </c>
      <c r="E121" s="365">
        <v>2655</v>
      </c>
      <c r="F121" s="619">
        <v>276342</v>
      </c>
      <c r="G121" s="366">
        <v>26</v>
      </c>
      <c r="I121" s="612">
        <f>(B121-E121)/E121</f>
        <v>-0.19661016949152543</v>
      </c>
      <c r="J121" s="613">
        <f>(C121-F121)</f>
        <v>21964</v>
      </c>
      <c r="K121" s="614">
        <f>(C121-F121)/F121</f>
        <v>7.9481222543080682E-2</v>
      </c>
      <c r="L121" s="615">
        <f>(D121-G121)/G121</f>
        <v>0</v>
      </c>
    </row>
    <row r="122" spans="1:12" ht="15" customHeight="1" x14ac:dyDescent="0.25">
      <c r="A122" s="11" t="s">
        <v>135</v>
      </c>
      <c r="B122" s="551">
        <v>12</v>
      </c>
      <c r="C122" s="555">
        <v>694312</v>
      </c>
      <c r="D122" s="551">
        <v>58</v>
      </c>
      <c r="E122" s="40">
        <v>8</v>
      </c>
      <c r="F122" s="553">
        <v>487625</v>
      </c>
      <c r="G122" s="40">
        <v>37</v>
      </c>
      <c r="I122" s="610">
        <f>(B122-E122)/E122</f>
        <v>0.5</v>
      </c>
      <c r="J122" s="611">
        <f>(C122-F122)</f>
        <v>206687</v>
      </c>
      <c r="K122" s="610">
        <f t="shared" ref="K122:L135" si="33">(C122-F122)/F122</f>
        <v>0.42386465008972057</v>
      </c>
      <c r="L122" s="610">
        <f t="shared" si="33"/>
        <v>0.56756756756756754</v>
      </c>
    </row>
    <row r="123" spans="1:12" ht="15" customHeight="1" x14ac:dyDescent="0.25">
      <c r="A123" s="11" t="s">
        <v>136</v>
      </c>
      <c r="B123" s="551">
        <v>47</v>
      </c>
      <c r="C123" s="555">
        <v>416919</v>
      </c>
      <c r="D123" s="551">
        <v>30</v>
      </c>
      <c r="E123" s="40">
        <v>59</v>
      </c>
      <c r="F123" s="553">
        <v>493325</v>
      </c>
      <c r="G123" s="40">
        <v>46</v>
      </c>
      <c r="I123" s="610">
        <f>(B123-E123)/E123</f>
        <v>-0.20338983050847459</v>
      </c>
      <c r="J123" s="611">
        <f>(C123-F123)</f>
        <v>-76406</v>
      </c>
      <c r="K123" s="610">
        <f t="shared" si="33"/>
        <v>-0.15487964323721684</v>
      </c>
      <c r="L123" s="610">
        <f t="shared" si="33"/>
        <v>-0.34782608695652173</v>
      </c>
    </row>
    <row r="124" spans="1:12" ht="15" customHeight="1" x14ac:dyDescent="0.25">
      <c r="A124" s="11" t="s">
        <v>148</v>
      </c>
      <c r="B124" s="551">
        <v>0</v>
      </c>
      <c r="C124" s="555">
        <v>0</v>
      </c>
      <c r="D124" s="551">
        <v>0</v>
      </c>
      <c r="E124" s="40">
        <v>5</v>
      </c>
      <c r="F124" s="553">
        <v>421800</v>
      </c>
      <c r="G124" s="40">
        <v>79</v>
      </c>
      <c r="I124" s="610">
        <f t="shared" ref="I124:I135" si="34">(B124-E124)/E124</f>
        <v>-1</v>
      </c>
      <c r="J124" s="611">
        <f t="shared" ref="J124:J135" si="35">(C124-F124)</f>
        <v>-421800</v>
      </c>
      <c r="K124" s="610">
        <f t="shared" si="33"/>
        <v>-1</v>
      </c>
      <c r="L124" s="610">
        <f t="shared" si="33"/>
        <v>-1</v>
      </c>
    </row>
    <row r="125" spans="1:12" ht="15" customHeight="1" x14ac:dyDescent="0.25">
      <c r="A125" s="11" t="s">
        <v>8</v>
      </c>
      <c r="B125" s="551">
        <v>1212</v>
      </c>
      <c r="C125" s="555">
        <v>236072</v>
      </c>
      <c r="D125" s="551">
        <v>22</v>
      </c>
      <c r="E125" s="40">
        <v>1558</v>
      </c>
      <c r="F125" s="553">
        <v>224611</v>
      </c>
      <c r="G125" s="40">
        <v>21</v>
      </c>
      <c r="I125" s="610">
        <f t="shared" si="34"/>
        <v>-0.22207958921694479</v>
      </c>
      <c r="J125" s="611">
        <f t="shared" si="35"/>
        <v>11461</v>
      </c>
      <c r="K125" s="610">
        <f t="shared" si="33"/>
        <v>5.1025996055402451E-2</v>
      </c>
      <c r="L125" s="610">
        <f t="shared" si="33"/>
        <v>4.7619047619047616E-2</v>
      </c>
    </row>
    <row r="126" spans="1:12" ht="15" customHeight="1" x14ac:dyDescent="0.25">
      <c r="A126" s="11" t="s">
        <v>252</v>
      </c>
      <c r="B126" s="551">
        <v>65</v>
      </c>
      <c r="C126" s="555">
        <v>286593</v>
      </c>
      <c r="D126" s="551">
        <v>21</v>
      </c>
      <c r="E126" s="40">
        <v>84</v>
      </c>
      <c r="F126" s="553">
        <v>274232</v>
      </c>
      <c r="G126" s="40">
        <v>22</v>
      </c>
      <c r="I126" s="610">
        <f t="shared" si="34"/>
        <v>-0.22619047619047619</v>
      </c>
      <c r="J126" s="611">
        <f t="shared" si="35"/>
        <v>12361</v>
      </c>
      <c r="K126" s="610">
        <f t="shared" si="33"/>
        <v>4.5074973015548879E-2</v>
      </c>
      <c r="L126" s="598">
        <f t="shared" si="33"/>
        <v>-4.5454545454545456E-2</v>
      </c>
    </row>
    <row r="127" spans="1:12" ht="15" customHeight="1" x14ac:dyDescent="0.25">
      <c r="A127" s="11" t="s">
        <v>137</v>
      </c>
      <c r="B127" s="551">
        <v>4</v>
      </c>
      <c r="C127" s="555">
        <v>718375</v>
      </c>
      <c r="D127" s="551">
        <v>54</v>
      </c>
      <c r="E127" s="40">
        <v>5</v>
      </c>
      <c r="F127" s="553">
        <v>607780</v>
      </c>
      <c r="G127" s="40">
        <v>88</v>
      </c>
      <c r="I127" s="610">
        <f t="shared" si="34"/>
        <v>-0.2</v>
      </c>
      <c r="J127" s="611">
        <f t="shared" si="35"/>
        <v>110595</v>
      </c>
      <c r="K127" s="610">
        <f t="shared" si="33"/>
        <v>0.18196551383724374</v>
      </c>
      <c r="L127" s="610">
        <f t="shared" si="33"/>
        <v>-0.38636363636363635</v>
      </c>
    </row>
    <row r="128" spans="1:12" ht="15" customHeight="1" x14ac:dyDescent="0.25">
      <c r="A128" s="11" t="s">
        <v>17</v>
      </c>
      <c r="B128" s="551">
        <v>269</v>
      </c>
      <c r="C128" s="555">
        <v>381633</v>
      </c>
      <c r="D128" s="551">
        <v>28</v>
      </c>
      <c r="E128" s="40">
        <v>327</v>
      </c>
      <c r="F128" s="553">
        <v>363420</v>
      </c>
      <c r="G128" s="40">
        <v>28</v>
      </c>
      <c r="I128" s="610">
        <f t="shared" si="34"/>
        <v>-0.17737003058103976</v>
      </c>
      <c r="J128" s="611">
        <f t="shared" si="35"/>
        <v>18213</v>
      </c>
      <c r="K128" s="610">
        <f t="shared" si="33"/>
        <v>5.0115568763414234E-2</v>
      </c>
      <c r="L128" s="610">
        <f t="shared" si="33"/>
        <v>0</v>
      </c>
    </row>
    <row r="129" spans="1:12" ht="15" customHeight="1" x14ac:dyDescent="0.25">
      <c r="A129" s="11" t="s">
        <v>138</v>
      </c>
      <c r="B129" s="551">
        <v>42</v>
      </c>
      <c r="C129" s="555">
        <v>589422</v>
      </c>
      <c r="D129" s="551">
        <v>40</v>
      </c>
      <c r="E129" s="40">
        <v>70</v>
      </c>
      <c r="F129" s="553">
        <v>368451</v>
      </c>
      <c r="G129" s="40">
        <v>34</v>
      </c>
      <c r="I129" s="610">
        <f t="shared" si="34"/>
        <v>-0.4</v>
      </c>
      <c r="J129" s="611">
        <f t="shared" si="35"/>
        <v>220971</v>
      </c>
      <c r="K129" s="610">
        <f t="shared" si="33"/>
        <v>0.59972967911608333</v>
      </c>
      <c r="L129" s="610">
        <f t="shared" si="33"/>
        <v>0.17647058823529413</v>
      </c>
    </row>
    <row r="130" spans="1:12" ht="15" customHeight="1" x14ac:dyDescent="0.25">
      <c r="A130" s="11" t="s">
        <v>18</v>
      </c>
      <c r="B130" s="551">
        <v>2</v>
      </c>
      <c r="C130" s="555">
        <v>331250</v>
      </c>
      <c r="D130" s="551">
        <v>12</v>
      </c>
      <c r="E130" s="40">
        <v>6</v>
      </c>
      <c r="F130" s="553">
        <v>257250</v>
      </c>
      <c r="G130" s="40">
        <v>23</v>
      </c>
      <c r="I130" s="610">
        <f t="shared" si="34"/>
        <v>-0.66666666666666663</v>
      </c>
      <c r="J130" s="611">
        <f t="shared" si="35"/>
        <v>74000</v>
      </c>
      <c r="K130" s="610">
        <f t="shared" si="33"/>
        <v>0.28765792031098153</v>
      </c>
      <c r="L130" s="610">
        <f t="shared" si="33"/>
        <v>-0.47826086956521741</v>
      </c>
    </row>
    <row r="131" spans="1:12" ht="15" customHeight="1" x14ac:dyDescent="0.25">
      <c r="A131" s="11" t="s">
        <v>3860</v>
      </c>
      <c r="B131" s="551">
        <v>209</v>
      </c>
      <c r="C131" s="555">
        <v>331043</v>
      </c>
      <c r="D131" s="551">
        <v>26</v>
      </c>
      <c r="E131" s="40">
        <v>239</v>
      </c>
      <c r="F131" s="553">
        <v>299575</v>
      </c>
      <c r="G131" s="40">
        <v>30</v>
      </c>
      <c r="I131" s="610">
        <f t="shared" si="34"/>
        <v>-0.12552301255230125</v>
      </c>
      <c r="J131" s="611">
        <f t="shared" si="35"/>
        <v>31468</v>
      </c>
      <c r="K131" s="610">
        <f t="shared" si="33"/>
        <v>0.10504214303596762</v>
      </c>
      <c r="L131" s="610">
        <f t="shared" si="33"/>
        <v>-0.13333333333333333</v>
      </c>
    </row>
    <row r="132" spans="1:12" ht="15" customHeight="1" x14ac:dyDescent="0.25">
      <c r="A132" s="11" t="s">
        <v>139</v>
      </c>
      <c r="B132" s="551">
        <v>0</v>
      </c>
      <c r="C132" s="555">
        <v>0</v>
      </c>
      <c r="D132" s="551">
        <v>0</v>
      </c>
      <c r="E132" s="40">
        <v>1</v>
      </c>
      <c r="F132" s="553">
        <v>247000</v>
      </c>
      <c r="G132" s="40">
        <v>4</v>
      </c>
      <c r="I132" s="610"/>
      <c r="J132" s="611"/>
      <c r="K132" s="610"/>
      <c r="L132" s="610"/>
    </row>
    <row r="133" spans="1:12" ht="15" customHeight="1" x14ac:dyDescent="0.25">
      <c r="A133" s="11" t="s">
        <v>122</v>
      </c>
      <c r="B133" s="551">
        <v>107</v>
      </c>
      <c r="C133" s="555">
        <v>320922</v>
      </c>
      <c r="D133" s="551">
        <v>33</v>
      </c>
      <c r="E133" s="40">
        <v>116</v>
      </c>
      <c r="F133" s="553">
        <v>331530</v>
      </c>
      <c r="G133" s="40">
        <v>44</v>
      </c>
      <c r="I133" s="610">
        <f t="shared" si="34"/>
        <v>-7.7586206896551727E-2</v>
      </c>
      <c r="J133" s="611">
        <f t="shared" si="35"/>
        <v>-10608</v>
      </c>
      <c r="K133" s="610">
        <f t="shared" si="33"/>
        <v>-3.1997104334449369E-2</v>
      </c>
      <c r="L133" s="610">
        <f t="shared" si="33"/>
        <v>-0.25</v>
      </c>
    </row>
    <row r="134" spans="1:12" ht="15" customHeight="1" x14ac:dyDescent="0.25">
      <c r="A134" s="11" t="s">
        <v>19</v>
      </c>
      <c r="B134" s="551">
        <v>130</v>
      </c>
      <c r="C134" s="555">
        <v>389707</v>
      </c>
      <c r="D134" s="551">
        <v>39</v>
      </c>
      <c r="E134" s="40">
        <v>131</v>
      </c>
      <c r="F134" s="553">
        <v>383448</v>
      </c>
      <c r="G134" s="40">
        <v>36</v>
      </c>
      <c r="I134" s="610">
        <f t="shared" si="34"/>
        <v>-7.6335877862595417E-3</v>
      </c>
      <c r="J134" s="611">
        <f t="shared" si="35"/>
        <v>6259</v>
      </c>
      <c r="K134" s="598">
        <f t="shared" si="33"/>
        <v>1.6322943397801007E-2</v>
      </c>
      <c r="L134" s="610">
        <f t="shared" si="33"/>
        <v>8.3333333333333329E-2</v>
      </c>
    </row>
    <row r="135" spans="1:12" s="11" customFormat="1" ht="15" customHeight="1" x14ac:dyDescent="0.25">
      <c r="A135" s="11" t="s">
        <v>140</v>
      </c>
      <c r="B135" s="551">
        <v>34</v>
      </c>
      <c r="C135" s="555">
        <v>543306</v>
      </c>
      <c r="D135" s="551">
        <v>31</v>
      </c>
      <c r="E135" s="40">
        <v>46</v>
      </c>
      <c r="F135" s="556">
        <v>344446</v>
      </c>
      <c r="G135" s="40">
        <v>29</v>
      </c>
      <c r="I135" s="610">
        <f t="shared" si="34"/>
        <v>-0.2608695652173913</v>
      </c>
      <c r="J135" s="611">
        <f t="shared" si="35"/>
        <v>198860</v>
      </c>
      <c r="K135" s="610">
        <f t="shared" si="33"/>
        <v>0.57733287656120258</v>
      </c>
      <c r="L135" s="610">
        <f t="shared" si="33"/>
        <v>6.8965517241379309E-2</v>
      </c>
    </row>
    <row r="136" spans="1:12" ht="15" customHeight="1" x14ac:dyDescent="0.2">
      <c r="A136" s="11"/>
      <c r="B136" s="562"/>
      <c r="C136" s="563"/>
      <c r="D136" s="562"/>
      <c r="E136" s="53"/>
      <c r="F136" s="561"/>
      <c r="G136" s="53"/>
    </row>
    <row r="137" spans="1:12" ht="15" customHeight="1" x14ac:dyDescent="0.2">
      <c r="A137" s="4"/>
      <c r="B137" s="564"/>
      <c r="C137" s="565"/>
      <c r="D137" s="564"/>
      <c r="E137" s="53"/>
      <c r="F137" s="561"/>
      <c r="G137" s="53"/>
    </row>
    <row r="138" spans="1:12" ht="15" customHeight="1" x14ac:dyDescent="0.2">
      <c r="A138" s="19"/>
      <c r="B138" s="14"/>
      <c r="C138" s="3">
        <v>2022</v>
      </c>
      <c r="D138" s="3"/>
      <c r="E138" s="14"/>
      <c r="F138" s="3">
        <v>2021</v>
      </c>
      <c r="G138" s="3"/>
      <c r="I138" s="557" t="s">
        <v>6274</v>
      </c>
      <c r="J138" s="557" t="s">
        <v>6286</v>
      </c>
      <c r="K138" s="557" t="s">
        <v>6287</v>
      </c>
      <c r="L138" s="557" t="s">
        <v>6274</v>
      </c>
    </row>
    <row r="139" spans="1:12" ht="15" customHeight="1" x14ac:dyDescent="0.25">
      <c r="A139" s="4"/>
      <c r="B139" s="3" t="s">
        <v>262</v>
      </c>
      <c r="C139" s="3" t="s">
        <v>263</v>
      </c>
      <c r="D139" s="3" t="s">
        <v>264</v>
      </c>
      <c r="E139" s="3" t="s">
        <v>262</v>
      </c>
      <c r="F139" s="3" t="s">
        <v>263</v>
      </c>
      <c r="G139" s="3" t="s">
        <v>264</v>
      </c>
      <c r="I139" s="558" t="s">
        <v>262</v>
      </c>
      <c r="J139" s="558" t="s">
        <v>263</v>
      </c>
      <c r="K139" s="558" t="s">
        <v>263</v>
      </c>
      <c r="L139" s="558" t="s">
        <v>264</v>
      </c>
    </row>
    <row r="140" spans="1:12" ht="15" customHeight="1" x14ac:dyDescent="0.25">
      <c r="A140" s="252" t="s">
        <v>52</v>
      </c>
      <c r="B140" s="550">
        <v>1668</v>
      </c>
      <c r="C140" s="554">
        <v>467335</v>
      </c>
      <c r="D140" s="552">
        <v>39</v>
      </c>
      <c r="E140" s="365">
        <v>1992</v>
      </c>
      <c r="F140" s="619">
        <v>428671</v>
      </c>
      <c r="G140" s="366">
        <v>49</v>
      </c>
      <c r="I140" s="612">
        <f>(B140-E140)/E140</f>
        <v>-0.16265060240963855</v>
      </c>
      <c r="J140" s="613">
        <f>(C140-F140)</f>
        <v>38664</v>
      </c>
      <c r="K140" s="614">
        <f>(C140-F140)/F140</f>
        <v>9.0195044684618267E-2</v>
      </c>
      <c r="L140" s="615">
        <f>(D140-G140)/G140</f>
        <v>-0.20408163265306123</v>
      </c>
    </row>
    <row r="141" spans="1:12" ht="15" customHeight="1" x14ac:dyDescent="0.25">
      <c r="A141" s="11" t="s">
        <v>53</v>
      </c>
      <c r="B141" s="551">
        <v>100</v>
      </c>
      <c r="C141" s="555">
        <v>315605</v>
      </c>
      <c r="D141" s="551">
        <v>24</v>
      </c>
      <c r="E141" s="40">
        <v>99</v>
      </c>
      <c r="F141" s="553">
        <v>275411</v>
      </c>
      <c r="G141" s="40">
        <v>36</v>
      </c>
      <c r="I141" s="610">
        <f>(B141-E141)/E141</f>
        <v>1.0101010101010102E-2</v>
      </c>
      <c r="J141" s="611">
        <f>(C141-F141)</f>
        <v>40194</v>
      </c>
      <c r="K141" s="610">
        <f t="shared" ref="K141:L156" si="36">(C141-F141)/F141</f>
        <v>0.14594188322180304</v>
      </c>
      <c r="L141" s="610">
        <f t="shared" si="36"/>
        <v>-0.33333333333333331</v>
      </c>
    </row>
    <row r="142" spans="1:12" ht="15" customHeight="1" x14ac:dyDescent="0.25">
      <c r="A142" s="11" t="s">
        <v>247</v>
      </c>
      <c r="B142" s="551">
        <v>25</v>
      </c>
      <c r="C142" s="555">
        <v>311930</v>
      </c>
      <c r="D142" s="551">
        <v>45</v>
      </c>
      <c r="E142" s="40">
        <v>37</v>
      </c>
      <c r="F142" s="553">
        <v>321251</v>
      </c>
      <c r="G142" s="40">
        <v>55</v>
      </c>
      <c r="I142" s="610">
        <f>(B142-E142)/E142</f>
        <v>-0.32432432432432434</v>
      </c>
      <c r="J142" s="611">
        <f>(C142-F142)</f>
        <v>-9321</v>
      </c>
      <c r="K142" s="610">
        <f t="shared" si="36"/>
        <v>-2.9014695674099068E-2</v>
      </c>
      <c r="L142" s="610">
        <f t="shared" si="36"/>
        <v>-0.18181818181818182</v>
      </c>
    </row>
    <row r="143" spans="1:12" ht="15" customHeight="1" x14ac:dyDescent="0.25">
      <c r="A143" s="11" t="s">
        <v>54</v>
      </c>
      <c r="B143" s="551">
        <v>255</v>
      </c>
      <c r="C143" s="555">
        <v>303989</v>
      </c>
      <c r="D143" s="551">
        <v>41</v>
      </c>
      <c r="E143" s="40">
        <v>282</v>
      </c>
      <c r="F143" s="553">
        <v>295570</v>
      </c>
      <c r="G143" s="40">
        <v>58</v>
      </c>
      <c r="I143" s="610">
        <f t="shared" ref="I143:I162" si="37">(B143-E143)/E143</f>
        <v>-9.5744680851063829E-2</v>
      </c>
      <c r="J143" s="611">
        <f t="shared" ref="J143:J162" si="38">(C143-F143)</f>
        <v>8419</v>
      </c>
      <c r="K143" s="610">
        <f t="shared" si="36"/>
        <v>2.8483946273302432E-2</v>
      </c>
      <c r="L143" s="610">
        <f t="shared" si="36"/>
        <v>-0.29310344827586204</v>
      </c>
    </row>
    <row r="144" spans="1:12" ht="15" customHeight="1" x14ac:dyDescent="0.25">
      <c r="A144" s="11" t="s">
        <v>55</v>
      </c>
      <c r="B144" s="551">
        <v>98</v>
      </c>
      <c r="C144" s="555">
        <v>450869</v>
      </c>
      <c r="D144" s="551">
        <v>22</v>
      </c>
      <c r="E144" s="40">
        <v>118</v>
      </c>
      <c r="F144" s="553">
        <v>497330</v>
      </c>
      <c r="G144" s="40">
        <v>16</v>
      </c>
      <c r="I144" s="610">
        <f t="shared" si="37"/>
        <v>-0.16949152542372881</v>
      </c>
      <c r="J144" s="611">
        <f t="shared" si="38"/>
        <v>-46461</v>
      </c>
      <c r="K144" s="610">
        <f t="shared" si="36"/>
        <v>-9.3420867432087343E-2</v>
      </c>
      <c r="L144" s="610">
        <f t="shared" si="36"/>
        <v>0.375</v>
      </c>
    </row>
    <row r="145" spans="1:12" ht="15" customHeight="1" x14ac:dyDescent="0.25">
      <c r="A145" s="11" t="s">
        <v>56</v>
      </c>
      <c r="B145" s="551">
        <v>116</v>
      </c>
      <c r="C145" s="555">
        <v>296346</v>
      </c>
      <c r="D145" s="551">
        <v>29</v>
      </c>
      <c r="E145" s="40">
        <v>169</v>
      </c>
      <c r="F145" s="553">
        <v>266244</v>
      </c>
      <c r="G145" s="40">
        <v>35</v>
      </c>
      <c r="I145" s="610">
        <f t="shared" si="37"/>
        <v>-0.31360946745562129</v>
      </c>
      <c r="J145" s="611">
        <f t="shared" si="38"/>
        <v>30102</v>
      </c>
      <c r="K145" s="610">
        <f t="shared" si="36"/>
        <v>0.11306170279893632</v>
      </c>
      <c r="L145" s="598">
        <f t="shared" si="36"/>
        <v>-0.17142857142857143</v>
      </c>
    </row>
    <row r="146" spans="1:12" ht="15" customHeight="1" x14ac:dyDescent="0.25">
      <c r="A146" s="11" t="s">
        <v>57</v>
      </c>
      <c r="B146" s="551">
        <v>100</v>
      </c>
      <c r="C146" s="555">
        <v>623647</v>
      </c>
      <c r="D146" s="551">
        <v>76</v>
      </c>
      <c r="E146" s="40">
        <v>104</v>
      </c>
      <c r="F146" s="553">
        <v>586227</v>
      </c>
      <c r="G146" s="40">
        <v>52</v>
      </c>
      <c r="I146" s="610">
        <f t="shared" si="37"/>
        <v>-3.8461538461538464E-2</v>
      </c>
      <c r="J146" s="611">
        <f t="shared" si="38"/>
        <v>37420</v>
      </c>
      <c r="K146" s="610">
        <f t="shared" si="36"/>
        <v>6.3831928587390202E-2</v>
      </c>
      <c r="L146" s="610">
        <f t="shared" si="36"/>
        <v>0.46153846153846156</v>
      </c>
    </row>
    <row r="147" spans="1:12" ht="15" customHeight="1" x14ac:dyDescent="0.25">
      <c r="A147" s="11" t="s">
        <v>58</v>
      </c>
      <c r="B147" s="551">
        <v>174</v>
      </c>
      <c r="C147" s="555">
        <v>469140</v>
      </c>
      <c r="D147" s="551">
        <v>34</v>
      </c>
      <c r="E147" s="40">
        <v>212</v>
      </c>
      <c r="F147" s="553">
        <v>392495</v>
      </c>
      <c r="G147" s="40">
        <v>49</v>
      </c>
      <c r="I147" s="610">
        <f t="shared" si="37"/>
        <v>-0.17924528301886791</v>
      </c>
      <c r="J147" s="611">
        <f t="shared" si="38"/>
        <v>76645</v>
      </c>
      <c r="K147" s="610">
        <f t="shared" si="36"/>
        <v>0.19527637294742609</v>
      </c>
      <c r="L147" s="610">
        <f t="shared" si="36"/>
        <v>-0.30612244897959184</v>
      </c>
    </row>
    <row r="148" spans="1:12" ht="15" customHeight="1" x14ac:dyDescent="0.25">
      <c r="A148" s="11" t="s">
        <v>148</v>
      </c>
      <c r="B148" s="551">
        <v>45</v>
      </c>
      <c r="C148" s="555">
        <v>252158</v>
      </c>
      <c r="D148" s="551">
        <v>26</v>
      </c>
      <c r="E148" s="40">
        <v>41</v>
      </c>
      <c r="F148" s="553">
        <v>223077</v>
      </c>
      <c r="G148" s="40">
        <v>20</v>
      </c>
      <c r="I148" s="610">
        <f t="shared" si="37"/>
        <v>9.7560975609756101E-2</v>
      </c>
      <c r="J148" s="611">
        <f t="shared" si="38"/>
        <v>29081</v>
      </c>
      <c r="K148" s="610">
        <f t="shared" si="36"/>
        <v>0.13036305849549706</v>
      </c>
      <c r="L148" s="610">
        <f t="shared" si="36"/>
        <v>0.3</v>
      </c>
    </row>
    <row r="149" spans="1:12" ht="15" customHeight="1" x14ac:dyDescent="0.25">
      <c r="A149" s="11" t="s">
        <v>59</v>
      </c>
      <c r="B149" s="551">
        <v>43</v>
      </c>
      <c r="C149" s="555">
        <v>803534</v>
      </c>
      <c r="D149" s="551">
        <v>55</v>
      </c>
      <c r="E149" s="40">
        <v>42</v>
      </c>
      <c r="F149" s="553">
        <v>671486</v>
      </c>
      <c r="G149" s="40">
        <v>43</v>
      </c>
      <c r="I149" s="610">
        <f t="shared" si="37"/>
        <v>2.3809523809523808E-2</v>
      </c>
      <c r="J149" s="611">
        <f t="shared" si="38"/>
        <v>132048</v>
      </c>
      <c r="K149" s="610">
        <f t="shared" si="36"/>
        <v>0.19665041415606579</v>
      </c>
      <c r="L149" s="610">
        <f t="shared" si="36"/>
        <v>0.27906976744186046</v>
      </c>
    </row>
    <row r="150" spans="1:12" ht="15" customHeight="1" x14ac:dyDescent="0.25">
      <c r="A150" s="11" t="s">
        <v>165</v>
      </c>
      <c r="B150" s="551">
        <v>22</v>
      </c>
      <c r="C150" s="555">
        <v>480726</v>
      </c>
      <c r="D150" s="551">
        <v>58</v>
      </c>
      <c r="E150" s="40">
        <v>21</v>
      </c>
      <c r="F150" s="553">
        <v>541543</v>
      </c>
      <c r="G150" s="40">
        <v>74</v>
      </c>
      <c r="I150" s="610">
        <f t="shared" si="37"/>
        <v>4.7619047619047616E-2</v>
      </c>
      <c r="J150" s="611">
        <f t="shared" si="38"/>
        <v>-60817</v>
      </c>
      <c r="K150" s="610">
        <f t="shared" si="36"/>
        <v>-0.11230317814097865</v>
      </c>
      <c r="L150" s="610">
        <f t="shared" si="36"/>
        <v>-0.21621621621621623</v>
      </c>
    </row>
    <row r="151" spans="1:12" ht="15" customHeight="1" x14ac:dyDescent="0.25">
      <c r="A151" s="11" t="s">
        <v>60</v>
      </c>
      <c r="B151" s="551">
        <v>185</v>
      </c>
      <c r="C151" s="555">
        <v>514604</v>
      </c>
      <c r="D151" s="551">
        <v>41</v>
      </c>
      <c r="E151" s="40">
        <v>231</v>
      </c>
      <c r="F151" s="553">
        <v>439432</v>
      </c>
      <c r="G151" s="40">
        <v>61</v>
      </c>
      <c r="I151" s="610">
        <f t="shared" si="37"/>
        <v>-0.19913419913419914</v>
      </c>
      <c r="J151" s="611">
        <f t="shared" si="38"/>
        <v>75172</v>
      </c>
      <c r="K151" s="610">
        <f t="shared" si="36"/>
        <v>0.17106628556864314</v>
      </c>
      <c r="L151" s="610">
        <f t="shared" si="36"/>
        <v>-0.32786885245901637</v>
      </c>
    </row>
    <row r="152" spans="1:12" ht="15" customHeight="1" x14ac:dyDescent="0.25">
      <c r="A152" s="11" t="s">
        <v>149</v>
      </c>
      <c r="B152" s="551">
        <v>46</v>
      </c>
      <c r="C152" s="555">
        <v>2299286</v>
      </c>
      <c r="D152" s="551">
        <v>59</v>
      </c>
      <c r="E152" s="40">
        <v>77</v>
      </c>
      <c r="F152" s="553">
        <v>1455356</v>
      </c>
      <c r="G152" s="40">
        <v>68</v>
      </c>
      <c r="I152" s="610">
        <f t="shared" si="37"/>
        <v>-0.40259740259740262</v>
      </c>
      <c r="J152" s="611">
        <f t="shared" si="38"/>
        <v>843930</v>
      </c>
      <c r="K152" s="610">
        <f t="shared" si="36"/>
        <v>0.57987873757348718</v>
      </c>
      <c r="L152" s="610">
        <f t="shared" si="36"/>
        <v>-0.13235294117647059</v>
      </c>
    </row>
    <row r="153" spans="1:12" ht="15" customHeight="1" x14ac:dyDescent="0.25">
      <c r="A153" s="11" t="s">
        <v>150</v>
      </c>
      <c r="B153" s="551">
        <v>65</v>
      </c>
      <c r="C153" s="555">
        <v>454348</v>
      </c>
      <c r="D153" s="551">
        <v>37</v>
      </c>
      <c r="E153" s="40">
        <v>64</v>
      </c>
      <c r="F153" s="553">
        <v>368081</v>
      </c>
      <c r="G153" s="40">
        <v>64</v>
      </c>
      <c r="I153" s="610">
        <f t="shared" si="37"/>
        <v>1.5625E-2</v>
      </c>
      <c r="J153" s="611">
        <f t="shared" si="38"/>
        <v>86267</v>
      </c>
      <c r="K153" s="598">
        <f t="shared" si="36"/>
        <v>0.23436960886326652</v>
      </c>
      <c r="L153" s="610">
        <f t="shared" si="36"/>
        <v>-0.421875</v>
      </c>
    </row>
    <row r="154" spans="1:12" ht="15" customHeight="1" x14ac:dyDescent="0.25">
      <c r="A154" s="11" t="s">
        <v>81</v>
      </c>
      <c r="B154" s="551">
        <v>2</v>
      </c>
      <c r="C154" s="555">
        <v>509220</v>
      </c>
      <c r="D154" s="551">
        <v>3</v>
      </c>
      <c r="E154" s="40">
        <v>2</v>
      </c>
      <c r="F154" s="553">
        <v>447732</v>
      </c>
      <c r="G154" s="40">
        <v>3</v>
      </c>
      <c r="I154" s="610">
        <f t="shared" si="37"/>
        <v>0</v>
      </c>
      <c r="J154" s="611">
        <f t="shared" si="38"/>
        <v>61488</v>
      </c>
      <c r="K154" s="598">
        <f t="shared" si="36"/>
        <v>0.13733215405644447</v>
      </c>
      <c r="L154" s="610">
        <f t="shared" si="36"/>
        <v>0</v>
      </c>
    </row>
    <row r="155" spans="1:12" ht="15" customHeight="1" x14ac:dyDescent="0.25">
      <c r="A155" s="11" t="s">
        <v>151</v>
      </c>
      <c r="B155" s="551">
        <v>24</v>
      </c>
      <c r="C155" s="555">
        <v>372242</v>
      </c>
      <c r="D155" s="551">
        <v>28</v>
      </c>
      <c r="E155" s="40">
        <v>37</v>
      </c>
      <c r="F155" s="553">
        <v>339060</v>
      </c>
      <c r="G155" s="40">
        <v>39</v>
      </c>
      <c r="I155" s="610">
        <f t="shared" si="37"/>
        <v>-0.35135135135135137</v>
      </c>
      <c r="J155" s="611">
        <f t="shared" si="38"/>
        <v>33182</v>
      </c>
      <c r="K155" s="610">
        <f t="shared" si="36"/>
        <v>9.7864684716569339E-2</v>
      </c>
      <c r="L155" s="610">
        <f t="shared" si="36"/>
        <v>-0.28205128205128205</v>
      </c>
    </row>
    <row r="156" spans="1:12" ht="15" customHeight="1" x14ac:dyDescent="0.25">
      <c r="A156" s="11" t="s">
        <v>152</v>
      </c>
      <c r="B156" s="551">
        <v>14</v>
      </c>
      <c r="C156" s="555">
        <v>177381</v>
      </c>
      <c r="D156" s="551">
        <v>24</v>
      </c>
      <c r="E156" s="40">
        <v>20</v>
      </c>
      <c r="F156" s="553">
        <v>197320</v>
      </c>
      <c r="G156" s="40">
        <v>61</v>
      </c>
      <c r="I156" s="610">
        <f t="shared" si="37"/>
        <v>-0.3</v>
      </c>
      <c r="J156" s="611">
        <f t="shared" si="38"/>
        <v>-19939</v>
      </c>
      <c r="K156" s="610">
        <f t="shared" si="36"/>
        <v>-0.10104905736874113</v>
      </c>
      <c r="L156" s="610">
        <f t="shared" si="36"/>
        <v>-0.60655737704918034</v>
      </c>
    </row>
    <row r="157" spans="1:12" ht="15" customHeight="1" x14ac:dyDescent="0.25">
      <c r="A157" s="11" t="s">
        <v>153</v>
      </c>
      <c r="B157" s="551">
        <v>14</v>
      </c>
      <c r="C157" s="555">
        <v>508164</v>
      </c>
      <c r="D157" s="551">
        <v>31</v>
      </c>
      <c r="E157" s="40">
        <v>31</v>
      </c>
      <c r="F157" s="553">
        <v>435236</v>
      </c>
      <c r="G157" s="40">
        <v>33</v>
      </c>
      <c r="I157" s="610">
        <f t="shared" si="37"/>
        <v>-0.54838709677419351</v>
      </c>
      <c r="J157" s="611">
        <f t="shared" si="38"/>
        <v>72928</v>
      </c>
      <c r="K157" s="610">
        <f t="shared" ref="K157:L162" si="39">(C157-F157)/F157</f>
        <v>0.16755966877739892</v>
      </c>
      <c r="L157" s="610">
        <f t="shared" si="39"/>
        <v>-6.0606060606060608E-2</v>
      </c>
    </row>
    <row r="158" spans="1:12" ht="15" customHeight="1" x14ac:dyDescent="0.25">
      <c r="A158" s="11" t="s">
        <v>254</v>
      </c>
      <c r="B158" s="551">
        <v>43</v>
      </c>
      <c r="C158" s="555">
        <v>270941</v>
      </c>
      <c r="D158" s="551">
        <v>34</v>
      </c>
      <c r="E158" s="40">
        <v>66</v>
      </c>
      <c r="F158" s="553">
        <v>335523</v>
      </c>
      <c r="G158" s="40">
        <v>37</v>
      </c>
      <c r="I158" s="610">
        <f t="shared" si="37"/>
        <v>-0.34848484848484851</v>
      </c>
      <c r="J158" s="611">
        <f t="shared" si="38"/>
        <v>-64582</v>
      </c>
      <c r="K158" s="610">
        <f t="shared" si="39"/>
        <v>-0.19248158844550151</v>
      </c>
      <c r="L158" s="610">
        <f t="shared" si="39"/>
        <v>-8.1081081081081086E-2</v>
      </c>
    </row>
    <row r="159" spans="1:12" ht="15" customHeight="1" x14ac:dyDescent="0.25">
      <c r="A159" s="11" t="s">
        <v>154</v>
      </c>
      <c r="B159" s="551">
        <v>24</v>
      </c>
      <c r="C159" s="555">
        <v>398975</v>
      </c>
      <c r="D159" s="551">
        <v>35</v>
      </c>
      <c r="E159" s="40">
        <v>20</v>
      </c>
      <c r="F159" s="553">
        <v>438134</v>
      </c>
      <c r="G159" s="40">
        <v>20</v>
      </c>
      <c r="I159" s="610">
        <f t="shared" si="37"/>
        <v>0.2</v>
      </c>
      <c r="J159" s="611">
        <f t="shared" si="38"/>
        <v>-39159</v>
      </c>
      <c r="K159" s="610">
        <f t="shared" si="39"/>
        <v>-8.9376766012224565E-2</v>
      </c>
      <c r="L159" s="610">
        <f t="shared" si="39"/>
        <v>0.75</v>
      </c>
    </row>
    <row r="160" spans="1:12" ht="15" customHeight="1" x14ac:dyDescent="0.25">
      <c r="A160" s="11" t="s">
        <v>119</v>
      </c>
      <c r="B160" s="551">
        <v>68</v>
      </c>
      <c r="C160" s="555">
        <v>416220</v>
      </c>
      <c r="D160" s="551">
        <v>48</v>
      </c>
      <c r="E160" s="40">
        <v>76</v>
      </c>
      <c r="F160" s="553">
        <v>310344</v>
      </c>
      <c r="G160" s="40">
        <v>67</v>
      </c>
      <c r="I160" s="610">
        <f t="shared" si="37"/>
        <v>-0.10526315789473684</v>
      </c>
      <c r="J160" s="611">
        <f t="shared" si="38"/>
        <v>105876</v>
      </c>
      <c r="K160" s="598">
        <f t="shared" si="39"/>
        <v>0.34115690975175933</v>
      </c>
      <c r="L160" s="610">
        <f t="shared" si="39"/>
        <v>-0.28358208955223879</v>
      </c>
    </row>
    <row r="161" spans="1:67" ht="15" customHeight="1" x14ac:dyDescent="0.25">
      <c r="A161" s="11" t="s">
        <v>155</v>
      </c>
      <c r="B161" s="551">
        <v>108</v>
      </c>
      <c r="C161" s="555">
        <v>318864</v>
      </c>
      <c r="D161" s="551">
        <v>29</v>
      </c>
      <c r="E161" s="40">
        <v>129</v>
      </c>
      <c r="F161" s="553">
        <v>341468</v>
      </c>
      <c r="G161" s="40">
        <v>42</v>
      </c>
      <c r="I161" s="610">
        <f t="shared" si="37"/>
        <v>-0.16279069767441862</v>
      </c>
      <c r="J161" s="611">
        <f t="shared" si="38"/>
        <v>-22604</v>
      </c>
      <c r="K161" s="610">
        <f t="shared" si="39"/>
        <v>-6.61965396464676E-2</v>
      </c>
      <c r="L161" s="610">
        <f t="shared" si="39"/>
        <v>-0.30952380952380953</v>
      </c>
    </row>
    <row r="162" spans="1:67" ht="15" customHeight="1" x14ac:dyDescent="0.25">
      <c r="A162" s="11" t="s">
        <v>61</v>
      </c>
      <c r="B162" s="551">
        <v>97</v>
      </c>
      <c r="C162" s="555">
        <v>511243</v>
      </c>
      <c r="D162" s="551">
        <v>42</v>
      </c>
      <c r="E162" s="40">
        <v>114</v>
      </c>
      <c r="F162" s="553">
        <v>598967</v>
      </c>
      <c r="G162" s="40">
        <v>57</v>
      </c>
      <c r="I162" s="610">
        <f t="shared" si="37"/>
        <v>-0.14912280701754385</v>
      </c>
      <c r="J162" s="611">
        <f t="shared" si="38"/>
        <v>-87724</v>
      </c>
      <c r="K162" s="610">
        <f t="shared" si="39"/>
        <v>-0.14645881993498808</v>
      </c>
      <c r="L162" s="610">
        <f t="shared" si="39"/>
        <v>-0.26315789473684209</v>
      </c>
    </row>
    <row r="167" spans="1:67" s="14" customFormat="1" ht="15" customHeight="1" x14ac:dyDescent="0.2">
      <c r="A167"/>
      <c r="B167" s="40"/>
      <c r="C167" s="553"/>
      <c r="D167" s="40"/>
      <c r="E167" s="40"/>
      <c r="F167" s="553"/>
      <c r="G167" s="40"/>
      <c r="I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1:67" s="14" customFormat="1" ht="15" customHeight="1" x14ac:dyDescent="0.2">
      <c r="A168"/>
      <c r="B168" s="40"/>
      <c r="C168" s="553"/>
      <c r="D168" s="40"/>
      <c r="E168" s="40"/>
      <c r="F168" s="553"/>
      <c r="G168" s="40"/>
      <c r="I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1:67" s="14" customFormat="1" ht="15" customHeight="1" x14ac:dyDescent="0.2">
      <c r="A169"/>
      <c r="B169" s="40"/>
      <c r="C169" s="553"/>
      <c r="D169" s="40"/>
      <c r="E169" s="40"/>
      <c r="F169" s="553"/>
      <c r="G169" s="40"/>
      <c r="I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1:67" s="14" customFormat="1" ht="15" customHeight="1" x14ac:dyDescent="0.2">
      <c r="A170"/>
      <c r="B170" s="40"/>
      <c r="C170" s="553"/>
      <c r="D170" s="40"/>
      <c r="E170" s="40"/>
      <c r="F170" s="553"/>
      <c r="G170" s="40"/>
      <c r="I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1:67" s="14" customFormat="1" ht="15" customHeight="1" x14ac:dyDescent="0.2">
      <c r="A171"/>
      <c r="B171" s="40"/>
      <c r="C171" s="553"/>
      <c r="D171" s="40"/>
      <c r="E171" s="40"/>
      <c r="F171" s="553"/>
      <c r="G171" s="40"/>
      <c r="I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1:67" s="14" customFormat="1" ht="15" customHeight="1" x14ac:dyDescent="0.2">
      <c r="A172"/>
      <c r="B172" s="40"/>
      <c r="C172" s="553"/>
      <c r="D172" s="40"/>
      <c r="E172" s="40"/>
      <c r="F172" s="553"/>
      <c r="G172" s="40"/>
      <c r="I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1:67" s="14" customFormat="1" ht="15" customHeight="1" x14ac:dyDescent="0.2">
      <c r="A173"/>
      <c r="B173" s="40"/>
      <c r="C173" s="553"/>
      <c r="D173" s="40"/>
      <c r="E173" s="40"/>
      <c r="F173" s="553"/>
      <c r="G173" s="40"/>
      <c r="I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1:67" s="14" customFormat="1" ht="15" customHeight="1" x14ac:dyDescent="0.2">
      <c r="A174"/>
      <c r="B174" s="40"/>
      <c r="C174" s="553"/>
      <c r="D174" s="40"/>
      <c r="E174" s="40"/>
      <c r="F174" s="553"/>
      <c r="G174" s="40"/>
      <c r="I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1:67" s="14" customFormat="1" ht="15" customHeight="1" x14ac:dyDescent="0.2">
      <c r="A175"/>
      <c r="B175" s="40"/>
      <c r="C175" s="553"/>
      <c r="D175" s="40"/>
      <c r="E175" s="40"/>
      <c r="F175" s="553"/>
      <c r="G175" s="40"/>
      <c r="I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1:67" s="14" customFormat="1" ht="15" customHeight="1" x14ac:dyDescent="0.2">
      <c r="A176"/>
      <c r="B176" s="40"/>
      <c r="C176" s="553"/>
      <c r="D176" s="40"/>
      <c r="E176" s="40"/>
      <c r="F176" s="553"/>
      <c r="G176" s="40"/>
      <c r="I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1:67" s="14" customFormat="1" ht="15" customHeight="1" x14ac:dyDescent="0.2">
      <c r="A177"/>
      <c r="B177" s="40"/>
      <c r="C177" s="553"/>
      <c r="D177" s="40"/>
      <c r="E177" s="40"/>
      <c r="F177" s="553"/>
      <c r="G177" s="40"/>
      <c r="I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1:67" s="14" customFormat="1" ht="15" customHeight="1" x14ac:dyDescent="0.2">
      <c r="A178"/>
      <c r="B178" s="40"/>
      <c r="C178" s="553"/>
      <c r="D178" s="40"/>
      <c r="E178" s="40"/>
      <c r="F178" s="553"/>
      <c r="G178" s="40"/>
      <c r="I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1:67" s="14" customFormat="1" ht="15" customHeight="1" x14ac:dyDescent="0.2">
      <c r="A179"/>
      <c r="B179" s="40"/>
      <c r="C179" s="553"/>
      <c r="D179" s="40"/>
      <c r="E179" s="40"/>
      <c r="F179" s="553"/>
      <c r="G179" s="40"/>
      <c r="I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1:67" s="14" customFormat="1" ht="15" customHeight="1" x14ac:dyDescent="0.2">
      <c r="A180"/>
      <c r="B180" s="40"/>
      <c r="C180" s="553"/>
      <c r="D180" s="40"/>
      <c r="E180" s="40"/>
      <c r="F180" s="553"/>
      <c r="G180" s="40"/>
      <c r="I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1:67" s="14" customFormat="1" ht="15" customHeight="1" x14ac:dyDescent="0.2">
      <c r="A181"/>
      <c r="B181" s="40"/>
      <c r="C181" s="553"/>
      <c r="D181" s="40"/>
      <c r="E181" s="40"/>
      <c r="F181" s="553"/>
      <c r="G181" s="40"/>
      <c r="I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1:67" s="14" customFormat="1" ht="15" customHeight="1" x14ac:dyDescent="0.2">
      <c r="A182"/>
      <c r="B182" s="40"/>
      <c r="C182" s="553"/>
      <c r="D182" s="40"/>
      <c r="E182" s="40"/>
      <c r="F182" s="553"/>
      <c r="G182" s="40"/>
      <c r="I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1:67" s="14" customFormat="1" ht="15" customHeight="1" x14ac:dyDescent="0.2">
      <c r="A183"/>
      <c r="B183" s="40"/>
      <c r="C183" s="553"/>
      <c r="D183" s="40"/>
      <c r="E183" s="40"/>
      <c r="F183" s="553"/>
      <c r="G183" s="40"/>
      <c r="I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1:67" s="14" customFormat="1" ht="15" customHeight="1" x14ac:dyDescent="0.2">
      <c r="A184"/>
      <c r="B184" s="40"/>
      <c r="C184" s="553"/>
      <c r="D184" s="40"/>
      <c r="E184" s="40"/>
      <c r="F184" s="553"/>
      <c r="G184" s="40"/>
      <c r="I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1:67" s="14" customFormat="1" ht="15" customHeight="1" x14ac:dyDescent="0.2">
      <c r="A185"/>
      <c r="B185" s="40"/>
      <c r="C185" s="553"/>
      <c r="D185" s="40"/>
      <c r="E185" s="40"/>
      <c r="F185" s="553"/>
      <c r="G185" s="40"/>
      <c r="I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1:67" s="14" customFormat="1" ht="15" customHeight="1" x14ac:dyDescent="0.2">
      <c r="A186"/>
      <c r="B186" s="40"/>
      <c r="C186" s="553"/>
      <c r="D186" s="40"/>
      <c r="E186" s="40"/>
      <c r="F186" s="553"/>
      <c r="G186" s="40"/>
      <c r="I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1:67" s="14" customFormat="1" ht="15" customHeight="1" x14ac:dyDescent="0.2">
      <c r="A187"/>
      <c r="B187" s="40"/>
      <c r="C187" s="553"/>
      <c r="D187" s="40"/>
      <c r="E187" s="40"/>
      <c r="F187" s="553"/>
      <c r="G187" s="40"/>
      <c r="I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1:67" s="14" customFormat="1" ht="15" customHeight="1" x14ac:dyDescent="0.2">
      <c r="A188"/>
      <c r="B188" s="40"/>
      <c r="C188" s="553"/>
      <c r="D188" s="40"/>
      <c r="E188" s="40"/>
      <c r="F188" s="553"/>
      <c r="G188" s="40"/>
      <c r="I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1:67" s="14" customFormat="1" ht="15" customHeight="1" x14ac:dyDescent="0.2">
      <c r="A189"/>
      <c r="B189" s="40"/>
      <c r="C189" s="553"/>
      <c r="D189" s="40"/>
      <c r="E189" s="40"/>
      <c r="F189" s="553"/>
      <c r="G189" s="40"/>
      <c r="I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1:67" s="14" customFormat="1" ht="15" customHeight="1" x14ac:dyDescent="0.2">
      <c r="A190"/>
      <c r="B190" s="40"/>
      <c r="C190" s="553"/>
      <c r="D190" s="40"/>
      <c r="E190" s="40"/>
      <c r="F190" s="553"/>
      <c r="G190" s="40"/>
      <c r="I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1:67" s="14" customFormat="1" ht="15" customHeight="1" x14ac:dyDescent="0.2">
      <c r="A191"/>
      <c r="B191" s="40"/>
      <c r="C191" s="553"/>
      <c r="D191" s="40"/>
      <c r="E191" s="40"/>
      <c r="F191" s="553"/>
      <c r="G191" s="40"/>
      <c r="I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1:67" s="14" customFormat="1" ht="15" customHeight="1" x14ac:dyDescent="0.2">
      <c r="A192"/>
      <c r="B192" s="40"/>
      <c r="C192" s="553"/>
      <c r="D192" s="40"/>
      <c r="E192" s="40"/>
      <c r="F192" s="553"/>
      <c r="G192" s="40"/>
      <c r="I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1:67" s="14" customFormat="1" ht="15" customHeight="1" x14ac:dyDescent="0.2">
      <c r="A193"/>
      <c r="B193" s="40"/>
      <c r="C193" s="553"/>
      <c r="D193" s="40"/>
      <c r="E193" s="40"/>
      <c r="F193" s="553"/>
      <c r="G193" s="40"/>
      <c r="I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1:67" s="14" customFormat="1" ht="15" customHeight="1" x14ac:dyDescent="0.2">
      <c r="A194"/>
      <c r="B194" s="40"/>
      <c r="C194" s="553"/>
      <c r="D194" s="40"/>
      <c r="E194" s="40"/>
      <c r="F194" s="553"/>
      <c r="G194" s="40"/>
      <c r="I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1:67" s="14" customFormat="1" ht="15" customHeight="1" x14ac:dyDescent="0.2">
      <c r="A195"/>
      <c r="B195" s="40"/>
      <c r="C195" s="553"/>
      <c r="D195" s="40"/>
      <c r="E195" s="40"/>
      <c r="F195" s="553"/>
      <c r="G195" s="40"/>
      <c r="I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1:67" s="14" customFormat="1" ht="15" customHeight="1" x14ac:dyDescent="0.2">
      <c r="A196"/>
      <c r="B196" s="40"/>
      <c r="C196" s="553"/>
      <c r="D196" s="40"/>
      <c r="E196" s="40"/>
      <c r="F196" s="553"/>
      <c r="G196" s="40"/>
      <c r="I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1:67" s="14" customFormat="1" ht="15" customHeight="1" x14ac:dyDescent="0.2">
      <c r="A197"/>
      <c r="B197" s="40"/>
      <c r="C197" s="553"/>
      <c r="D197" s="40"/>
      <c r="E197" s="40"/>
      <c r="F197" s="553"/>
      <c r="G197" s="40"/>
      <c r="I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1:67" s="14" customFormat="1" ht="15" customHeight="1" x14ac:dyDescent="0.2">
      <c r="A198"/>
      <c r="B198" s="40"/>
      <c r="C198" s="553"/>
      <c r="D198" s="40"/>
      <c r="E198" s="40"/>
      <c r="F198" s="553"/>
      <c r="G198" s="40"/>
      <c r="I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1:67" s="14" customFormat="1" ht="15" customHeight="1" x14ac:dyDescent="0.2">
      <c r="A199"/>
      <c r="B199" s="40"/>
      <c r="C199" s="553"/>
      <c r="D199" s="40"/>
      <c r="E199" s="40"/>
      <c r="F199" s="553"/>
      <c r="G199" s="40"/>
      <c r="I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1:67" s="14" customFormat="1" ht="15" customHeight="1" x14ac:dyDescent="0.2">
      <c r="A200"/>
      <c r="B200" s="40"/>
      <c r="C200" s="553"/>
      <c r="D200" s="40"/>
      <c r="E200" s="40"/>
      <c r="F200" s="553"/>
      <c r="G200" s="40"/>
      <c r="I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1:67" s="14" customFormat="1" ht="15" customHeight="1" x14ac:dyDescent="0.2">
      <c r="A201"/>
      <c r="B201" s="40"/>
      <c r="C201" s="553"/>
      <c r="D201" s="40"/>
      <c r="E201" s="40"/>
      <c r="F201" s="553"/>
      <c r="G201" s="40"/>
      <c r="I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1:67" s="14" customFormat="1" ht="15" customHeight="1" x14ac:dyDescent="0.2">
      <c r="A202"/>
      <c r="B202" s="40"/>
      <c r="C202" s="553"/>
      <c r="D202" s="40"/>
      <c r="E202" s="40"/>
      <c r="F202" s="553"/>
      <c r="G202" s="40"/>
      <c r="I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1:67" s="14" customFormat="1" ht="15" customHeight="1" x14ac:dyDescent="0.2">
      <c r="A203"/>
      <c r="B203" s="40"/>
      <c r="C203" s="553"/>
      <c r="D203" s="40"/>
      <c r="E203" s="40"/>
      <c r="F203" s="553"/>
      <c r="G203" s="40"/>
      <c r="I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1:67" s="14" customFormat="1" ht="15" customHeight="1" x14ac:dyDescent="0.2">
      <c r="A204"/>
      <c r="B204" s="40"/>
      <c r="C204" s="553"/>
      <c r="D204" s="40"/>
      <c r="E204" s="40"/>
      <c r="F204" s="553"/>
      <c r="G204" s="40"/>
      <c r="I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1:67" s="14" customFormat="1" ht="15" customHeight="1" x14ac:dyDescent="0.2">
      <c r="A205"/>
      <c r="B205" s="40"/>
      <c r="C205" s="553"/>
      <c r="D205" s="40"/>
      <c r="E205" s="40"/>
      <c r="F205" s="553"/>
      <c r="G205" s="40"/>
      <c r="I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1:67" s="14" customFormat="1" ht="15" customHeight="1" x14ac:dyDescent="0.2">
      <c r="A206"/>
      <c r="B206" s="40"/>
      <c r="C206" s="553"/>
      <c r="D206" s="40"/>
      <c r="E206" s="40"/>
      <c r="F206" s="553"/>
      <c r="G206" s="40"/>
      <c r="I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1:67" s="14" customFormat="1" ht="15" customHeight="1" x14ac:dyDescent="0.2">
      <c r="A207"/>
      <c r="B207" s="40"/>
      <c r="C207" s="553"/>
      <c r="D207" s="40"/>
      <c r="E207" s="40"/>
      <c r="F207" s="553"/>
      <c r="G207" s="40"/>
      <c r="I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1:67" s="14" customFormat="1" ht="15" customHeight="1" x14ac:dyDescent="0.2">
      <c r="A208"/>
      <c r="B208" s="40"/>
      <c r="C208" s="553"/>
      <c r="D208" s="40"/>
      <c r="E208" s="40"/>
      <c r="F208" s="553"/>
      <c r="G208" s="40"/>
      <c r="I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1:67" s="14" customFormat="1" ht="15" customHeight="1" x14ac:dyDescent="0.2">
      <c r="A209"/>
      <c r="B209" s="40"/>
      <c r="C209" s="553"/>
      <c r="D209" s="40"/>
      <c r="E209" s="40"/>
      <c r="F209" s="553"/>
      <c r="G209" s="40"/>
      <c r="I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1:67" s="14" customFormat="1" ht="15" customHeight="1" x14ac:dyDescent="0.2">
      <c r="A210"/>
      <c r="B210" s="40"/>
      <c r="C210" s="553"/>
      <c r="D210" s="40"/>
      <c r="E210" s="40"/>
      <c r="F210" s="553"/>
      <c r="G210" s="40"/>
      <c r="I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1:67" s="14" customFormat="1" ht="15" customHeight="1" x14ac:dyDescent="0.2">
      <c r="A211"/>
      <c r="B211" s="40"/>
      <c r="C211" s="553"/>
      <c r="D211" s="40"/>
      <c r="E211" s="40"/>
      <c r="F211" s="553"/>
      <c r="G211" s="40"/>
      <c r="I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1:67" s="14" customFormat="1" ht="15" customHeight="1" x14ac:dyDescent="0.2">
      <c r="A212"/>
      <c r="B212" s="40"/>
      <c r="C212" s="553"/>
      <c r="D212" s="40"/>
      <c r="E212" s="40"/>
      <c r="F212" s="553"/>
      <c r="G212" s="40"/>
      <c r="I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1:67" s="14" customFormat="1" ht="15" customHeight="1" x14ac:dyDescent="0.2">
      <c r="A213"/>
      <c r="B213" s="40"/>
      <c r="C213" s="553"/>
      <c r="D213" s="40"/>
      <c r="E213" s="40"/>
      <c r="F213" s="553"/>
      <c r="G213" s="40"/>
      <c r="I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1:67" s="14" customFormat="1" ht="15" customHeight="1" x14ac:dyDescent="0.2">
      <c r="A214"/>
      <c r="B214" s="40"/>
      <c r="C214" s="553"/>
      <c r="D214" s="40"/>
      <c r="E214" s="40"/>
      <c r="F214" s="553"/>
      <c r="G214" s="40"/>
      <c r="I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1:67" s="14" customFormat="1" ht="15" customHeight="1" x14ac:dyDescent="0.2">
      <c r="A215"/>
      <c r="B215" s="40"/>
      <c r="C215" s="553"/>
      <c r="D215" s="40"/>
      <c r="E215" s="40"/>
      <c r="F215" s="553"/>
      <c r="G215" s="40"/>
      <c r="I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1:67" s="14" customFormat="1" ht="15" customHeight="1" x14ac:dyDescent="0.2">
      <c r="A216"/>
      <c r="B216" s="40"/>
      <c r="C216" s="553"/>
      <c r="D216" s="40"/>
      <c r="E216" s="40"/>
      <c r="F216" s="553"/>
      <c r="G216" s="40"/>
      <c r="I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1:67" s="14" customFormat="1" ht="15" customHeight="1" x14ac:dyDescent="0.2">
      <c r="A217"/>
      <c r="B217" s="40"/>
      <c r="C217" s="553"/>
      <c r="D217" s="40"/>
      <c r="E217" s="40"/>
      <c r="F217" s="553"/>
      <c r="G217" s="40"/>
      <c r="I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1:67" s="14" customFormat="1" ht="15" customHeight="1" x14ac:dyDescent="0.2">
      <c r="A218"/>
      <c r="B218" s="40"/>
      <c r="C218" s="553"/>
      <c r="D218" s="40"/>
      <c r="E218" s="40"/>
      <c r="F218" s="553"/>
      <c r="G218" s="40"/>
      <c r="I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1:67" s="14" customFormat="1" ht="15" customHeight="1" x14ac:dyDescent="0.2">
      <c r="A219"/>
      <c r="B219" s="40"/>
      <c r="C219" s="553"/>
      <c r="D219" s="40"/>
      <c r="E219" s="40"/>
      <c r="F219" s="553"/>
      <c r="G219" s="40"/>
      <c r="I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1:67" s="14" customFormat="1" ht="15" customHeight="1" x14ac:dyDescent="0.2">
      <c r="A220"/>
      <c r="B220" s="40"/>
      <c r="C220" s="553"/>
      <c r="D220" s="40"/>
      <c r="E220" s="40"/>
      <c r="F220" s="553"/>
      <c r="G220" s="40"/>
      <c r="I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1:67" s="14" customFormat="1" ht="15" customHeight="1" x14ac:dyDescent="0.2">
      <c r="A221"/>
      <c r="B221" s="40"/>
      <c r="C221" s="553"/>
      <c r="D221" s="40"/>
      <c r="E221" s="40"/>
      <c r="F221" s="553"/>
      <c r="G221" s="40"/>
      <c r="I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1:67" s="14" customFormat="1" ht="15" customHeight="1" x14ac:dyDescent="0.2">
      <c r="A222"/>
      <c r="B222" s="40"/>
      <c r="C222" s="553"/>
      <c r="D222" s="40"/>
      <c r="E222" s="40"/>
      <c r="F222" s="553"/>
      <c r="G222" s="40"/>
      <c r="I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1:67" s="14" customFormat="1" ht="15" customHeight="1" x14ac:dyDescent="0.2">
      <c r="A223"/>
      <c r="B223" s="40"/>
      <c r="C223" s="553"/>
      <c r="D223" s="40"/>
      <c r="E223" s="40"/>
      <c r="F223" s="553"/>
      <c r="G223" s="40"/>
      <c r="I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1:67" s="14" customFormat="1" ht="15" customHeight="1" x14ac:dyDescent="0.2">
      <c r="A224"/>
      <c r="B224" s="40"/>
      <c r="C224" s="553"/>
      <c r="D224" s="40"/>
      <c r="E224" s="40"/>
      <c r="F224" s="553"/>
      <c r="G224" s="40"/>
      <c r="I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1:67" s="14" customFormat="1" ht="15" customHeight="1" x14ac:dyDescent="0.2">
      <c r="A225"/>
      <c r="B225" s="40"/>
      <c r="C225" s="553"/>
      <c r="D225" s="40"/>
      <c r="E225" s="40"/>
      <c r="F225" s="553"/>
      <c r="G225" s="40"/>
      <c r="I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1:67" s="14" customFormat="1" ht="15" customHeight="1" x14ac:dyDescent="0.2">
      <c r="A226"/>
      <c r="B226" s="40"/>
      <c r="C226" s="553"/>
      <c r="D226" s="40"/>
      <c r="E226" s="40"/>
      <c r="F226" s="553"/>
      <c r="G226" s="40"/>
      <c r="I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1:67" s="14" customFormat="1" ht="15" customHeight="1" x14ac:dyDescent="0.2">
      <c r="A227"/>
      <c r="B227" s="40"/>
      <c r="C227" s="553"/>
      <c r="D227" s="40"/>
      <c r="E227" s="40"/>
      <c r="F227" s="553"/>
      <c r="G227" s="40"/>
      <c r="I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1:67" s="14" customFormat="1" ht="15" customHeight="1" x14ac:dyDescent="0.2">
      <c r="A228"/>
      <c r="B228" s="40"/>
      <c r="C228" s="553"/>
      <c r="D228" s="40"/>
      <c r="E228" s="40"/>
      <c r="F228" s="553"/>
      <c r="G228" s="40"/>
      <c r="I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1:67" s="14" customFormat="1" ht="15" customHeight="1" x14ac:dyDescent="0.2">
      <c r="A229"/>
      <c r="B229" s="40"/>
      <c r="C229" s="553"/>
      <c r="D229" s="40"/>
      <c r="E229" s="40"/>
      <c r="F229" s="553"/>
      <c r="G229" s="40"/>
      <c r="I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1:67" s="14" customFormat="1" ht="15" customHeight="1" x14ac:dyDescent="0.2">
      <c r="A230"/>
      <c r="B230" s="40"/>
      <c r="C230" s="553"/>
      <c r="D230" s="40"/>
      <c r="E230" s="40"/>
      <c r="F230" s="553"/>
      <c r="G230" s="40"/>
      <c r="I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67" s="14" customFormat="1" ht="15" customHeight="1" x14ac:dyDescent="0.2">
      <c r="A231"/>
      <c r="B231" s="40"/>
      <c r="C231" s="553"/>
      <c r="D231" s="40"/>
      <c r="E231" s="40"/>
      <c r="F231" s="553"/>
      <c r="G231" s="40"/>
      <c r="I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s="14" customFormat="1" ht="15" customHeight="1" x14ac:dyDescent="0.2">
      <c r="A232"/>
      <c r="B232" s="40"/>
      <c r="C232" s="553"/>
      <c r="D232" s="40"/>
      <c r="E232" s="40"/>
      <c r="F232" s="553"/>
      <c r="G232" s="40"/>
      <c r="I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s="14" customFormat="1" ht="15" customHeight="1" x14ac:dyDescent="0.2">
      <c r="A233"/>
      <c r="B233" s="40"/>
      <c r="C233" s="553"/>
      <c r="D233" s="40"/>
      <c r="E233" s="40"/>
      <c r="F233" s="553"/>
      <c r="G233" s="40"/>
      <c r="I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s="14" customFormat="1" ht="15" customHeight="1" x14ac:dyDescent="0.2">
      <c r="A234"/>
      <c r="B234" s="40"/>
      <c r="C234" s="553"/>
      <c r="D234" s="40"/>
      <c r="E234" s="40"/>
      <c r="F234" s="553"/>
      <c r="G234" s="40"/>
      <c r="I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s="14" customFormat="1" ht="15" customHeight="1" x14ac:dyDescent="0.2">
      <c r="A235"/>
      <c r="B235" s="40"/>
      <c r="C235" s="553"/>
      <c r="D235" s="40"/>
      <c r="E235" s="40"/>
      <c r="F235" s="553"/>
      <c r="G235" s="40"/>
      <c r="I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s="14" customFormat="1" ht="15" customHeight="1" x14ac:dyDescent="0.2">
      <c r="A236"/>
      <c r="B236" s="40"/>
      <c r="C236" s="553"/>
      <c r="D236" s="40"/>
      <c r="E236" s="40"/>
      <c r="F236" s="553"/>
      <c r="G236" s="40"/>
      <c r="I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s="14" customFormat="1" ht="15" customHeight="1" x14ac:dyDescent="0.2">
      <c r="A237"/>
      <c r="B237" s="40"/>
      <c r="C237" s="553"/>
      <c r="D237" s="40"/>
      <c r="E237" s="40"/>
      <c r="F237" s="553"/>
      <c r="G237" s="40"/>
      <c r="I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s="14" customFormat="1" ht="15" customHeight="1" x14ac:dyDescent="0.2">
      <c r="A238"/>
      <c r="B238" s="40"/>
      <c r="C238" s="553"/>
      <c r="D238" s="40"/>
      <c r="E238" s="40"/>
      <c r="F238" s="553"/>
      <c r="G238" s="40"/>
      <c r="I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s="14" customFormat="1" ht="15" customHeight="1" x14ac:dyDescent="0.2">
      <c r="A239"/>
      <c r="B239" s="40"/>
      <c r="C239" s="553"/>
      <c r="D239" s="40"/>
      <c r="E239" s="40"/>
      <c r="F239" s="553"/>
      <c r="G239" s="40"/>
      <c r="I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s="14" customFormat="1" ht="15" customHeight="1" x14ac:dyDescent="0.2">
      <c r="A240"/>
      <c r="B240" s="40"/>
      <c r="C240" s="553"/>
      <c r="D240" s="40"/>
      <c r="E240" s="40"/>
      <c r="F240" s="553"/>
      <c r="G240" s="40"/>
      <c r="I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s="14" customFormat="1" ht="15" customHeight="1" x14ac:dyDescent="0.2">
      <c r="A241"/>
      <c r="B241" s="40"/>
      <c r="C241" s="553"/>
      <c r="D241" s="40"/>
      <c r="E241" s="40"/>
      <c r="F241" s="553"/>
      <c r="G241" s="40"/>
      <c r="I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s="14" customFormat="1" ht="15" customHeight="1" x14ac:dyDescent="0.2">
      <c r="A242"/>
      <c r="B242" s="40"/>
      <c r="C242" s="553"/>
      <c r="D242" s="40"/>
      <c r="E242" s="40"/>
      <c r="F242" s="553"/>
      <c r="G242" s="40"/>
      <c r="I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:67" s="14" customFormat="1" ht="15" customHeight="1" x14ac:dyDescent="0.2">
      <c r="A243"/>
      <c r="B243" s="40"/>
      <c r="C243" s="553"/>
      <c r="D243" s="40"/>
      <c r="E243" s="40"/>
      <c r="F243" s="553"/>
      <c r="G243" s="40"/>
      <c r="I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7" s="14" customFormat="1" ht="15" customHeight="1" x14ac:dyDescent="0.2">
      <c r="A244"/>
      <c r="B244" s="40"/>
      <c r="C244" s="553"/>
      <c r="D244" s="40"/>
      <c r="E244" s="40"/>
      <c r="F244" s="553"/>
      <c r="G244" s="40"/>
      <c r="I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7" s="14" customFormat="1" ht="15" customHeight="1" x14ac:dyDescent="0.2">
      <c r="A245"/>
      <c r="B245" s="40"/>
      <c r="C245" s="553"/>
      <c r="D245" s="40"/>
      <c r="E245" s="40"/>
      <c r="F245" s="553"/>
      <c r="G245" s="40"/>
      <c r="I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7" s="14" customFormat="1" ht="15" customHeight="1" x14ac:dyDescent="0.2">
      <c r="A246"/>
      <c r="B246" s="40"/>
      <c r="C246" s="553"/>
      <c r="D246" s="40"/>
      <c r="E246" s="40"/>
      <c r="F246" s="553"/>
      <c r="G246" s="40"/>
      <c r="I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7" s="14" customFormat="1" ht="15" customHeight="1" x14ac:dyDescent="0.2">
      <c r="A247"/>
      <c r="B247" s="40"/>
      <c r="C247" s="553"/>
      <c r="D247" s="40"/>
      <c r="E247" s="40"/>
      <c r="F247" s="553"/>
      <c r="G247" s="40"/>
      <c r="I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s="14" customFormat="1" ht="15" customHeight="1" x14ac:dyDescent="0.2">
      <c r="A248"/>
      <c r="B248" s="40"/>
      <c r="C248" s="553"/>
      <c r="D248" s="40"/>
      <c r="E248" s="40"/>
      <c r="F248" s="553"/>
      <c r="G248" s="40"/>
      <c r="I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7" s="14" customFormat="1" ht="15" customHeight="1" x14ac:dyDescent="0.2">
      <c r="A249"/>
      <c r="B249" s="40"/>
      <c r="C249" s="553"/>
      <c r="D249" s="40"/>
      <c r="E249" s="40"/>
      <c r="F249" s="553"/>
      <c r="G249" s="40"/>
      <c r="I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7" s="14" customFormat="1" ht="15" customHeight="1" x14ac:dyDescent="0.2">
      <c r="A250"/>
      <c r="B250" s="40"/>
      <c r="C250" s="553"/>
      <c r="D250" s="40"/>
      <c r="E250" s="40"/>
      <c r="F250" s="553"/>
      <c r="G250" s="40"/>
      <c r="I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7" s="14" customFormat="1" ht="15" customHeight="1" x14ac:dyDescent="0.2">
      <c r="A251"/>
      <c r="B251" s="40"/>
      <c r="C251" s="553"/>
      <c r="D251" s="40"/>
      <c r="E251" s="40"/>
      <c r="F251" s="553"/>
      <c r="G251" s="40"/>
      <c r="I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7" s="14" customFormat="1" ht="15" customHeight="1" x14ac:dyDescent="0.2">
      <c r="A252"/>
      <c r="B252" s="40"/>
      <c r="C252" s="553"/>
      <c r="D252" s="40"/>
      <c r="E252" s="40"/>
      <c r="F252" s="553"/>
      <c r="G252" s="40"/>
      <c r="I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7" s="14" customFormat="1" ht="15" customHeight="1" x14ac:dyDescent="0.2">
      <c r="A253"/>
      <c r="B253" s="40"/>
      <c r="C253" s="553"/>
      <c r="D253" s="40"/>
      <c r="E253" s="40"/>
      <c r="F253" s="553"/>
      <c r="G253" s="40"/>
      <c r="I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7" s="14" customFormat="1" ht="15" customHeight="1" x14ac:dyDescent="0.2">
      <c r="A254"/>
      <c r="B254" s="40"/>
      <c r="C254" s="553"/>
      <c r="D254" s="40"/>
      <c r="E254" s="40"/>
      <c r="F254" s="553"/>
      <c r="G254" s="40"/>
      <c r="I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7" s="14" customFormat="1" ht="15" customHeight="1" x14ac:dyDescent="0.2">
      <c r="A255"/>
      <c r="B255" s="40"/>
      <c r="C255" s="553"/>
      <c r="D255" s="40"/>
      <c r="E255" s="40"/>
      <c r="F255" s="553"/>
      <c r="G255" s="40"/>
      <c r="I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7" s="14" customFormat="1" ht="15" customHeight="1" x14ac:dyDescent="0.2">
      <c r="A256"/>
      <c r="B256" s="40"/>
      <c r="C256" s="553"/>
      <c r="D256" s="40"/>
      <c r="E256" s="40"/>
      <c r="F256" s="553"/>
      <c r="G256" s="40"/>
      <c r="I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s="14" customFormat="1" ht="15" customHeight="1" x14ac:dyDescent="0.2">
      <c r="A257"/>
      <c r="B257" s="40"/>
      <c r="C257" s="553"/>
      <c r="D257" s="40"/>
      <c r="E257" s="40"/>
      <c r="F257" s="553"/>
      <c r="G257" s="40"/>
      <c r="I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:67" s="14" customFormat="1" ht="15" customHeight="1" x14ac:dyDescent="0.2">
      <c r="A258"/>
      <c r="B258" s="40"/>
      <c r="C258" s="553"/>
      <c r="D258" s="40"/>
      <c r="E258" s="40"/>
      <c r="F258" s="553"/>
      <c r="G258" s="40"/>
      <c r="I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s="14" customFormat="1" ht="15" customHeight="1" x14ac:dyDescent="0.2">
      <c r="A259"/>
      <c r="B259" s="40"/>
      <c r="C259" s="553"/>
      <c r="D259" s="40"/>
      <c r="E259" s="40"/>
      <c r="F259" s="553"/>
      <c r="G259" s="40"/>
      <c r="I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s="14" customFormat="1" ht="15" customHeight="1" x14ac:dyDescent="0.2">
      <c r="A260"/>
      <c r="B260" s="40"/>
      <c r="C260" s="553"/>
      <c r="D260" s="40"/>
      <c r="E260" s="40"/>
      <c r="F260" s="553"/>
      <c r="G260" s="40"/>
      <c r="I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s="14" customFormat="1" ht="15" customHeight="1" x14ac:dyDescent="0.2">
      <c r="A261"/>
      <c r="B261" s="40"/>
      <c r="C261" s="553"/>
      <c r="D261" s="40"/>
      <c r="E261" s="40"/>
      <c r="F261" s="553"/>
      <c r="G261" s="40"/>
      <c r="I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s="14" customFormat="1" ht="15" customHeight="1" x14ac:dyDescent="0.2">
      <c r="A262"/>
      <c r="B262" s="40"/>
      <c r="C262" s="553"/>
      <c r="D262" s="40"/>
      <c r="E262" s="40"/>
      <c r="F262" s="553"/>
      <c r="G262" s="40"/>
      <c r="I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s="14" customFormat="1" ht="15" customHeight="1" x14ac:dyDescent="0.2">
      <c r="A263"/>
      <c r="B263" s="40"/>
      <c r="C263" s="553"/>
      <c r="D263" s="40"/>
      <c r="E263" s="40"/>
      <c r="F263" s="553"/>
      <c r="G263" s="40"/>
      <c r="I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67" s="14" customFormat="1" ht="15" customHeight="1" x14ac:dyDescent="0.2">
      <c r="A264"/>
      <c r="B264" s="40"/>
      <c r="C264" s="553"/>
      <c r="D264" s="40"/>
      <c r="E264" s="40"/>
      <c r="F264" s="553"/>
      <c r="G264" s="40"/>
      <c r="I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67" s="14" customFormat="1" ht="15" customHeight="1" x14ac:dyDescent="0.2">
      <c r="A265"/>
      <c r="B265" s="40"/>
      <c r="C265" s="553"/>
      <c r="D265" s="40"/>
      <c r="E265" s="40"/>
      <c r="F265" s="553"/>
      <c r="G265" s="40"/>
      <c r="I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67" s="14" customFormat="1" ht="15" customHeight="1" x14ac:dyDescent="0.2">
      <c r="A266"/>
      <c r="B266" s="40"/>
      <c r="C266" s="553"/>
      <c r="D266" s="40"/>
      <c r="E266" s="40"/>
      <c r="F266" s="553"/>
      <c r="G266" s="40"/>
      <c r="I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67" s="14" customFormat="1" ht="15" customHeight="1" x14ac:dyDescent="0.2">
      <c r="A267"/>
      <c r="B267" s="40"/>
      <c r="C267" s="553"/>
      <c r="D267" s="40"/>
      <c r="E267" s="40"/>
      <c r="F267" s="553"/>
      <c r="G267" s="40"/>
      <c r="I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s="14" customFormat="1" ht="15" customHeight="1" x14ac:dyDescent="0.2">
      <c r="A268"/>
      <c r="B268" s="40"/>
      <c r="C268" s="553"/>
      <c r="D268" s="40"/>
      <c r="E268" s="40"/>
      <c r="F268" s="553"/>
      <c r="G268" s="40"/>
      <c r="I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s="14" customFormat="1" ht="15" customHeight="1" x14ac:dyDescent="0.2">
      <c r="A269"/>
      <c r="B269" s="40"/>
      <c r="C269" s="553"/>
      <c r="D269" s="40"/>
      <c r="E269" s="40"/>
      <c r="F269" s="553"/>
      <c r="G269" s="40"/>
      <c r="I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67" s="14" customFormat="1" ht="15" customHeight="1" x14ac:dyDescent="0.2">
      <c r="A270"/>
      <c r="B270" s="40"/>
      <c r="C270" s="553"/>
      <c r="D270" s="40"/>
      <c r="E270" s="40"/>
      <c r="F270" s="553"/>
      <c r="G270" s="40"/>
      <c r="I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s="14" customFormat="1" ht="15" customHeight="1" x14ac:dyDescent="0.2">
      <c r="A271"/>
      <c r="B271" s="40"/>
      <c r="C271" s="553"/>
      <c r="D271" s="40"/>
      <c r="E271" s="40"/>
      <c r="F271" s="553"/>
      <c r="G271" s="40"/>
      <c r="I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67" s="14" customFormat="1" ht="15" customHeight="1" x14ac:dyDescent="0.2">
      <c r="A272"/>
      <c r="B272" s="40"/>
      <c r="C272" s="553"/>
      <c r="D272" s="40"/>
      <c r="E272" s="40"/>
      <c r="F272" s="553"/>
      <c r="G272" s="40"/>
      <c r="I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s="14" customFormat="1" ht="15" customHeight="1" x14ac:dyDescent="0.2">
      <c r="A273"/>
      <c r="B273" s="40"/>
      <c r="C273" s="553"/>
      <c r="D273" s="40"/>
      <c r="E273" s="40"/>
      <c r="F273" s="553"/>
      <c r="G273" s="40"/>
      <c r="I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s="14" customFormat="1" ht="15" customHeight="1" x14ac:dyDescent="0.2">
      <c r="A274"/>
      <c r="B274" s="40"/>
      <c r="C274" s="553"/>
      <c r="D274" s="40"/>
      <c r="E274" s="40"/>
      <c r="F274" s="553"/>
      <c r="G274" s="40"/>
      <c r="I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s="14" customFormat="1" ht="15" customHeight="1" x14ac:dyDescent="0.2">
      <c r="A275"/>
      <c r="B275" s="40"/>
      <c r="C275" s="553"/>
      <c r="D275" s="40"/>
      <c r="E275" s="40"/>
      <c r="F275" s="553"/>
      <c r="G275" s="40"/>
      <c r="I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s="14" customFormat="1" ht="15" customHeight="1" x14ac:dyDescent="0.2">
      <c r="A276"/>
      <c r="B276" s="40"/>
      <c r="C276" s="553"/>
      <c r="D276" s="40"/>
      <c r="E276" s="40"/>
      <c r="F276" s="553"/>
      <c r="G276" s="40"/>
      <c r="I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s="14" customFormat="1" ht="15" customHeight="1" x14ac:dyDescent="0.2">
      <c r="A277"/>
      <c r="B277" s="40"/>
      <c r="C277" s="553"/>
      <c r="D277" s="40"/>
      <c r="E277" s="40"/>
      <c r="F277" s="553"/>
      <c r="G277" s="40"/>
      <c r="I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s="14" customFormat="1" ht="15" customHeight="1" x14ac:dyDescent="0.2">
      <c r="A278"/>
      <c r="B278" s="40"/>
      <c r="C278" s="553"/>
      <c r="D278" s="40"/>
      <c r="E278" s="40"/>
      <c r="F278" s="553"/>
      <c r="G278" s="40"/>
      <c r="I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s="14" customFormat="1" ht="15" customHeight="1" x14ac:dyDescent="0.2">
      <c r="A279"/>
      <c r="B279" s="40"/>
      <c r="C279" s="553"/>
      <c r="D279" s="40"/>
      <c r="E279" s="40"/>
      <c r="F279" s="553"/>
      <c r="G279" s="40"/>
      <c r="I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s="14" customFormat="1" ht="15" customHeight="1" x14ac:dyDescent="0.2">
      <c r="A280"/>
      <c r="B280" s="40"/>
      <c r="C280" s="553"/>
      <c r="D280" s="40"/>
      <c r="E280" s="40"/>
      <c r="F280" s="553"/>
      <c r="G280" s="40"/>
      <c r="I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s="14" customFormat="1" ht="15" customHeight="1" x14ac:dyDescent="0.2">
      <c r="A281"/>
      <c r="B281" s="40"/>
      <c r="C281" s="553"/>
      <c r="D281" s="40"/>
      <c r="E281" s="40"/>
      <c r="F281" s="553"/>
      <c r="G281" s="40"/>
      <c r="I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s="14" customFormat="1" ht="15" customHeight="1" x14ac:dyDescent="0.2">
      <c r="A282"/>
      <c r="B282" s="40"/>
      <c r="C282" s="553"/>
      <c r="D282" s="40"/>
      <c r="E282" s="40"/>
      <c r="F282" s="553"/>
      <c r="G282" s="40"/>
      <c r="I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s="14" customFormat="1" ht="15" customHeight="1" x14ac:dyDescent="0.2">
      <c r="A283"/>
      <c r="B283" s="40"/>
      <c r="C283" s="553"/>
      <c r="D283" s="40"/>
      <c r="E283" s="40"/>
      <c r="F283" s="553"/>
      <c r="G283" s="40"/>
      <c r="I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s="14" customFormat="1" ht="15" customHeight="1" x14ac:dyDescent="0.2">
      <c r="A284"/>
      <c r="B284" s="40"/>
      <c r="C284" s="553"/>
      <c r="D284" s="40"/>
      <c r="E284" s="40"/>
      <c r="F284" s="553"/>
      <c r="G284" s="40"/>
      <c r="I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s="14" customFormat="1" ht="15" customHeight="1" x14ac:dyDescent="0.2">
      <c r="A285"/>
      <c r="B285" s="40"/>
      <c r="C285" s="553"/>
      <c r="D285" s="40"/>
      <c r="E285" s="40"/>
      <c r="F285" s="553"/>
      <c r="G285" s="40"/>
      <c r="I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s="14" customFormat="1" ht="15" customHeight="1" x14ac:dyDescent="0.2">
      <c r="A286"/>
      <c r="B286" s="40"/>
      <c r="C286" s="553"/>
      <c r="D286" s="40"/>
      <c r="E286" s="40"/>
      <c r="F286" s="553"/>
      <c r="G286" s="40"/>
      <c r="I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s="14" customFormat="1" ht="15" customHeight="1" x14ac:dyDescent="0.2">
      <c r="A287"/>
      <c r="B287" s="40"/>
      <c r="C287" s="553"/>
      <c r="D287" s="40"/>
      <c r="E287" s="40"/>
      <c r="F287" s="553"/>
      <c r="G287" s="40"/>
      <c r="I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s="14" customFormat="1" ht="15" customHeight="1" x14ac:dyDescent="0.2">
      <c r="A288"/>
      <c r="B288" s="40"/>
      <c r="C288" s="553"/>
      <c r="D288" s="40"/>
      <c r="E288" s="40"/>
      <c r="F288" s="553"/>
      <c r="G288" s="40"/>
      <c r="I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s="14" customFormat="1" ht="15" customHeight="1" x14ac:dyDescent="0.2">
      <c r="A289"/>
      <c r="B289" s="40"/>
      <c r="C289" s="553"/>
      <c r="D289" s="40"/>
      <c r="E289" s="40"/>
      <c r="F289" s="553"/>
      <c r="G289" s="40"/>
      <c r="I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s="14" customFormat="1" ht="15" customHeight="1" x14ac:dyDescent="0.2">
      <c r="A290"/>
      <c r="B290" s="40"/>
      <c r="C290" s="553"/>
      <c r="D290" s="40"/>
      <c r="E290" s="40"/>
      <c r="F290" s="553"/>
      <c r="G290" s="40"/>
      <c r="I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s="14" customFormat="1" ht="15" customHeight="1" x14ac:dyDescent="0.2">
      <c r="A291"/>
      <c r="B291" s="40"/>
      <c r="C291" s="553"/>
      <c r="D291" s="40"/>
      <c r="E291" s="40"/>
      <c r="F291" s="553"/>
      <c r="G291" s="40"/>
      <c r="I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s="14" customFormat="1" ht="15" customHeight="1" x14ac:dyDescent="0.2">
      <c r="A292"/>
      <c r="B292" s="40"/>
      <c r="C292" s="553"/>
      <c r="D292" s="40"/>
      <c r="E292" s="40"/>
      <c r="F292" s="553"/>
      <c r="G292" s="40"/>
      <c r="I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s="14" customFormat="1" ht="15" customHeight="1" x14ac:dyDescent="0.2">
      <c r="A293"/>
      <c r="B293" s="40"/>
      <c r="C293" s="553"/>
      <c r="D293" s="40"/>
      <c r="E293" s="40"/>
      <c r="F293" s="553"/>
      <c r="G293" s="40"/>
      <c r="I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s="14" customFormat="1" ht="15" customHeight="1" x14ac:dyDescent="0.2">
      <c r="A294"/>
      <c r="B294" s="40"/>
      <c r="C294" s="553"/>
      <c r="D294" s="40"/>
      <c r="E294" s="40"/>
      <c r="F294" s="553"/>
      <c r="G294" s="40"/>
      <c r="I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s="14" customFormat="1" ht="15" customHeight="1" x14ac:dyDescent="0.2">
      <c r="A295"/>
      <c r="B295" s="40"/>
      <c r="C295" s="553"/>
      <c r="D295" s="40"/>
      <c r="E295" s="40"/>
      <c r="F295" s="553"/>
      <c r="G295" s="40"/>
      <c r="I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s="14" customFormat="1" ht="15" customHeight="1" x14ac:dyDescent="0.2">
      <c r="A296"/>
      <c r="B296" s="40"/>
      <c r="C296" s="553"/>
      <c r="D296" s="40"/>
      <c r="E296" s="40"/>
      <c r="F296" s="553"/>
      <c r="G296" s="40"/>
      <c r="I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s="14" customFormat="1" ht="15" customHeight="1" x14ac:dyDescent="0.2">
      <c r="A297"/>
      <c r="B297" s="40"/>
      <c r="C297" s="553"/>
      <c r="D297" s="40"/>
      <c r="E297" s="40"/>
      <c r="F297" s="553"/>
      <c r="G297" s="40"/>
      <c r="I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s="14" customFormat="1" ht="15" customHeight="1" x14ac:dyDescent="0.2">
      <c r="A298"/>
      <c r="B298" s="40"/>
      <c r="C298" s="553"/>
      <c r="D298" s="40"/>
      <c r="E298" s="40"/>
      <c r="F298" s="553"/>
      <c r="G298" s="40"/>
      <c r="I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s="14" customFormat="1" ht="15" customHeight="1" x14ac:dyDescent="0.2">
      <c r="A299"/>
      <c r="B299" s="40"/>
      <c r="C299" s="553"/>
      <c r="D299" s="40"/>
      <c r="E299" s="40"/>
      <c r="F299" s="553"/>
      <c r="G299" s="40"/>
      <c r="I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s="14" customFormat="1" ht="15" customHeight="1" x14ac:dyDescent="0.2">
      <c r="A300"/>
      <c r="B300" s="40"/>
      <c r="C300" s="553"/>
      <c r="D300" s="40"/>
      <c r="E300" s="40"/>
      <c r="F300" s="553"/>
      <c r="G300" s="40"/>
      <c r="I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s="14" customFormat="1" ht="15" customHeight="1" x14ac:dyDescent="0.2">
      <c r="A301"/>
      <c r="B301" s="40"/>
      <c r="C301" s="553"/>
      <c r="D301" s="40"/>
      <c r="E301" s="40"/>
      <c r="F301" s="553"/>
      <c r="G301" s="40"/>
      <c r="I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s="14" customFormat="1" ht="15" customHeight="1" x14ac:dyDescent="0.2">
      <c r="A302"/>
      <c r="B302" s="40"/>
      <c r="C302" s="553"/>
      <c r="D302" s="40"/>
      <c r="E302" s="40"/>
      <c r="F302" s="553"/>
      <c r="G302" s="40"/>
      <c r="I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s="14" customFormat="1" ht="15" customHeight="1" x14ac:dyDescent="0.2">
      <c r="A303"/>
      <c r="B303" s="40"/>
      <c r="C303" s="553"/>
      <c r="D303" s="40"/>
      <c r="E303" s="40"/>
      <c r="F303" s="553"/>
      <c r="G303" s="40"/>
      <c r="I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s="14" customFormat="1" ht="15" customHeight="1" x14ac:dyDescent="0.2">
      <c r="A304"/>
      <c r="B304" s="40"/>
      <c r="C304" s="553"/>
      <c r="D304" s="40"/>
      <c r="E304" s="40"/>
      <c r="F304" s="553"/>
      <c r="G304" s="40"/>
      <c r="I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s="14" customFormat="1" ht="15" customHeight="1" x14ac:dyDescent="0.2">
      <c r="A305"/>
      <c r="B305" s="40"/>
      <c r="C305" s="553"/>
      <c r="D305" s="40"/>
      <c r="E305" s="40"/>
      <c r="F305" s="553"/>
      <c r="G305" s="40"/>
      <c r="I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s="14" customFormat="1" ht="15" customHeight="1" x14ac:dyDescent="0.2">
      <c r="A306"/>
      <c r="B306" s="40"/>
      <c r="C306" s="553"/>
      <c r="D306" s="40"/>
      <c r="E306" s="40"/>
      <c r="F306" s="553"/>
      <c r="G306" s="40"/>
      <c r="I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s="14" customFormat="1" ht="15" customHeight="1" x14ac:dyDescent="0.2">
      <c r="A307"/>
      <c r="B307" s="40"/>
      <c r="C307" s="553"/>
      <c r="D307" s="40"/>
      <c r="E307" s="40"/>
      <c r="F307" s="553"/>
      <c r="G307" s="40"/>
      <c r="I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s="14" customFormat="1" ht="15" customHeight="1" x14ac:dyDescent="0.2">
      <c r="A308"/>
      <c r="B308" s="40"/>
      <c r="C308" s="553"/>
      <c r="D308" s="40"/>
      <c r="E308" s="40"/>
      <c r="F308" s="553"/>
      <c r="G308" s="40"/>
      <c r="I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s="14" customFormat="1" ht="15" customHeight="1" x14ac:dyDescent="0.2">
      <c r="A309"/>
      <c r="B309" s="40"/>
      <c r="C309" s="553"/>
      <c r="D309" s="40"/>
      <c r="E309" s="40"/>
      <c r="F309" s="553"/>
      <c r="G309" s="40"/>
      <c r="I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s="14" customFormat="1" ht="15" customHeight="1" x14ac:dyDescent="0.2">
      <c r="A310"/>
      <c r="B310" s="40"/>
      <c r="C310" s="553"/>
      <c r="D310" s="40"/>
      <c r="E310" s="40"/>
      <c r="F310" s="553"/>
      <c r="G310" s="40"/>
      <c r="I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s="14" customFormat="1" ht="15" customHeight="1" x14ac:dyDescent="0.2">
      <c r="A311"/>
      <c r="B311" s="40"/>
      <c r="C311" s="553"/>
      <c r="D311" s="40"/>
      <c r="E311" s="40"/>
      <c r="F311" s="553"/>
      <c r="G311" s="40"/>
      <c r="I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s="14" customFormat="1" ht="15" customHeight="1" x14ac:dyDescent="0.2">
      <c r="A312"/>
      <c r="B312" s="40"/>
      <c r="C312" s="553"/>
      <c r="D312" s="40"/>
      <c r="E312" s="40"/>
      <c r="F312" s="553"/>
      <c r="G312" s="40"/>
      <c r="I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s="14" customFormat="1" ht="15" customHeight="1" x14ac:dyDescent="0.2">
      <c r="A313"/>
      <c r="B313" s="40"/>
      <c r="C313" s="553"/>
      <c r="D313" s="40"/>
      <c r="E313" s="40"/>
      <c r="F313" s="553"/>
      <c r="G313" s="40"/>
      <c r="I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s="14" customFormat="1" ht="15" customHeight="1" x14ac:dyDescent="0.2">
      <c r="A314"/>
      <c r="B314" s="40"/>
      <c r="C314" s="553"/>
      <c r="D314" s="40"/>
      <c r="E314" s="40"/>
      <c r="F314" s="553"/>
      <c r="G314" s="40"/>
      <c r="I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s="14" customFormat="1" ht="15" customHeight="1" x14ac:dyDescent="0.2">
      <c r="A315"/>
      <c r="B315" s="40"/>
      <c r="C315" s="553"/>
      <c r="D315" s="40"/>
      <c r="E315" s="40"/>
      <c r="F315" s="553"/>
      <c r="G315" s="40"/>
      <c r="I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s="14" customFormat="1" ht="15" customHeight="1" x14ac:dyDescent="0.2">
      <c r="A316"/>
      <c r="B316" s="40"/>
      <c r="C316" s="553"/>
      <c r="D316" s="40"/>
      <c r="E316" s="40"/>
      <c r="F316" s="553"/>
      <c r="G316" s="40"/>
      <c r="I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s="14" customFormat="1" ht="15" customHeight="1" x14ac:dyDescent="0.2">
      <c r="A317"/>
      <c r="B317" s="40"/>
      <c r="C317" s="553"/>
      <c r="D317" s="40"/>
      <c r="E317" s="40"/>
      <c r="F317" s="553"/>
      <c r="G317" s="40"/>
      <c r="I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s="14" customFormat="1" ht="15" customHeight="1" x14ac:dyDescent="0.2">
      <c r="A318"/>
      <c r="B318" s="40"/>
      <c r="C318" s="553"/>
      <c r="D318" s="40"/>
      <c r="E318" s="40"/>
      <c r="F318" s="553"/>
      <c r="G318" s="40"/>
      <c r="I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s="14" customFormat="1" ht="15" customHeight="1" x14ac:dyDescent="0.2">
      <c r="A319"/>
      <c r="B319" s="40"/>
      <c r="C319" s="553"/>
      <c r="D319" s="40"/>
      <c r="E319" s="40"/>
      <c r="F319" s="553"/>
      <c r="G319" s="40"/>
      <c r="I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s="14" customFormat="1" ht="15" customHeight="1" x14ac:dyDescent="0.2">
      <c r="A320"/>
      <c r="B320" s="40"/>
      <c r="C320" s="553"/>
      <c r="D320" s="40"/>
      <c r="E320" s="40"/>
      <c r="F320" s="553"/>
      <c r="G320" s="40"/>
      <c r="I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s="14" customFormat="1" ht="15" customHeight="1" x14ac:dyDescent="0.2">
      <c r="A321"/>
      <c r="B321" s="40"/>
      <c r="C321" s="553"/>
      <c r="D321" s="40"/>
      <c r="E321" s="40"/>
      <c r="F321" s="553"/>
      <c r="G321" s="40"/>
      <c r="I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s="14" customFormat="1" ht="15" customHeight="1" x14ac:dyDescent="0.2">
      <c r="A322"/>
      <c r="B322" s="40"/>
      <c r="C322" s="553"/>
      <c r="D322" s="40"/>
      <c r="E322" s="40"/>
      <c r="F322" s="553"/>
      <c r="G322" s="40"/>
      <c r="I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s="14" customFormat="1" ht="15" customHeight="1" x14ac:dyDescent="0.2">
      <c r="A323"/>
      <c r="B323" s="40"/>
      <c r="C323" s="553"/>
      <c r="D323" s="40"/>
      <c r="E323" s="40"/>
      <c r="F323" s="553"/>
      <c r="G323" s="40"/>
      <c r="I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s="14" customFormat="1" ht="15" customHeight="1" x14ac:dyDescent="0.2">
      <c r="A324"/>
      <c r="B324" s="40"/>
      <c r="C324" s="553"/>
      <c r="D324" s="40"/>
      <c r="E324" s="40"/>
      <c r="F324" s="553"/>
      <c r="G324" s="40"/>
      <c r="I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s="14" customFormat="1" ht="15" customHeight="1" x14ac:dyDescent="0.2">
      <c r="A325"/>
      <c r="B325" s="40"/>
      <c r="C325" s="553"/>
      <c r="D325" s="40"/>
      <c r="E325" s="40"/>
      <c r="F325" s="553"/>
      <c r="G325" s="40"/>
      <c r="I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s="14" customFormat="1" ht="15" customHeight="1" x14ac:dyDescent="0.2">
      <c r="A326"/>
      <c r="B326" s="40"/>
      <c r="C326" s="553"/>
      <c r="D326" s="40"/>
      <c r="E326" s="40"/>
      <c r="F326" s="553"/>
      <c r="G326" s="40"/>
      <c r="I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s="14" customFormat="1" ht="15" customHeight="1" x14ac:dyDescent="0.2">
      <c r="A327"/>
      <c r="B327" s="40"/>
      <c r="C327" s="553"/>
      <c r="D327" s="40"/>
      <c r="E327" s="40"/>
      <c r="F327" s="553"/>
      <c r="G327" s="40"/>
      <c r="I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s="14" customFormat="1" ht="15" customHeight="1" x14ac:dyDescent="0.2">
      <c r="A328"/>
      <c r="B328" s="40"/>
      <c r="C328" s="553"/>
      <c r="D328" s="40"/>
      <c r="E328" s="40"/>
      <c r="F328" s="553"/>
      <c r="G328" s="40"/>
      <c r="I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s="14" customFormat="1" ht="15" customHeight="1" x14ac:dyDescent="0.2">
      <c r="A329"/>
      <c r="B329" s="40"/>
      <c r="C329" s="553"/>
      <c r="D329" s="40"/>
      <c r="E329" s="40"/>
      <c r="F329" s="553"/>
      <c r="G329" s="40"/>
      <c r="I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s="14" customFormat="1" ht="15" customHeight="1" x14ac:dyDescent="0.2">
      <c r="A330"/>
      <c r="B330" s="40"/>
      <c r="C330" s="553"/>
      <c r="D330" s="40"/>
      <c r="E330" s="40"/>
      <c r="F330" s="553"/>
      <c r="G330" s="40"/>
      <c r="I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s="14" customFormat="1" ht="15" customHeight="1" x14ac:dyDescent="0.2">
      <c r="A331"/>
      <c r="B331" s="40"/>
      <c r="C331" s="553"/>
      <c r="D331" s="40"/>
      <c r="E331" s="40"/>
      <c r="F331" s="553"/>
      <c r="G331" s="40"/>
      <c r="I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s="14" customFormat="1" ht="15" customHeight="1" x14ac:dyDescent="0.2">
      <c r="A332"/>
      <c r="B332" s="40"/>
      <c r="C332" s="553"/>
      <c r="D332" s="40"/>
      <c r="E332" s="40"/>
      <c r="F332" s="553"/>
      <c r="G332" s="40"/>
      <c r="I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s="14" customFormat="1" ht="15" customHeight="1" x14ac:dyDescent="0.2">
      <c r="A333"/>
      <c r="B333" s="40"/>
      <c r="C333" s="553"/>
      <c r="D333" s="40"/>
      <c r="E333" s="40"/>
      <c r="F333" s="553"/>
      <c r="G333" s="40"/>
      <c r="I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s="14" customFormat="1" ht="15" customHeight="1" x14ac:dyDescent="0.2">
      <c r="A334"/>
      <c r="B334" s="40"/>
      <c r="C334" s="553"/>
      <c r="D334" s="40"/>
      <c r="E334" s="40"/>
      <c r="F334" s="553"/>
      <c r="G334" s="40"/>
      <c r="I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s="14" customFormat="1" ht="15" customHeight="1" x14ac:dyDescent="0.2">
      <c r="A335"/>
      <c r="B335" s="40"/>
      <c r="C335" s="553"/>
      <c r="D335" s="40"/>
      <c r="E335" s="40"/>
      <c r="F335" s="553"/>
      <c r="G335" s="40"/>
      <c r="I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s="14" customFormat="1" ht="15" customHeight="1" x14ac:dyDescent="0.2">
      <c r="A336"/>
      <c r="B336" s="40"/>
      <c r="C336" s="553"/>
      <c r="D336" s="40"/>
      <c r="E336" s="40"/>
      <c r="F336" s="553"/>
      <c r="G336" s="40"/>
      <c r="I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s="14" customFormat="1" ht="15" customHeight="1" x14ac:dyDescent="0.2">
      <c r="A337"/>
      <c r="B337" s="40"/>
      <c r="C337" s="553"/>
      <c r="D337" s="40"/>
      <c r="E337" s="40"/>
      <c r="F337" s="553"/>
      <c r="G337" s="40"/>
      <c r="I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s="14" customFormat="1" ht="15" customHeight="1" x14ac:dyDescent="0.2">
      <c r="A338"/>
      <c r="B338" s="40"/>
      <c r="C338" s="553"/>
      <c r="D338" s="40"/>
      <c r="E338" s="40"/>
      <c r="F338" s="553"/>
      <c r="G338" s="40"/>
      <c r="I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s="14" customFormat="1" ht="15" customHeight="1" x14ac:dyDescent="0.2">
      <c r="A339"/>
      <c r="B339" s="40"/>
      <c r="C339" s="553"/>
      <c r="D339" s="40"/>
      <c r="E339" s="40"/>
      <c r="F339" s="553"/>
      <c r="G339" s="40"/>
      <c r="I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s="14" customFormat="1" ht="15" customHeight="1" x14ac:dyDescent="0.2">
      <c r="A340"/>
      <c r="B340" s="40"/>
      <c r="C340" s="553"/>
      <c r="D340" s="40"/>
      <c r="E340" s="40"/>
      <c r="F340" s="553"/>
      <c r="G340" s="40"/>
      <c r="I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s="14" customFormat="1" ht="15" customHeight="1" x14ac:dyDescent="0.2">
      <c r="A341"/>
      <c r="B341" s="40"/>
      <c r="C341" s="553"/>
      <c r="D341" s="40"/>
      <c r="E341" s="40"/>
      <c r="F341" s="553"/>
      <c r="G341" s="40"/>
      <c r="I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s="14" customFormat="1" ht="15" customHeight="1" x14ac:dyDescent="0.2">
      <c r="A342"/>
      <c r="B342" s="40"/>
      <c r="C342" s="553"/>
      <c r="D342" s="40"/>
      <c r="E342" s="40"/>
      <c r="F342" s="553"/>
      <c r="G342" s="40"/>
      <c r="I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s="14" customFormat="1" ht="15" customHeight="1" x14ac:dyDescent="0.2">
      <c r="A343"/>
      <c r="B343" s="40"/>
      <c r="C343" s="553"/>
      <c r="D343" s="40"/>
      <c r="E343" s="40"/>
      <c r="F343" s="553"/>
      <c r="G343" s="40"/>
      <c r="I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s="14" customFormat="1" ht="15" customHeight="1" x14ac:dyDescent="0.2">
      <c r="A344"/>
      <c r="B344" s="40"/>
      <c r="C344" s="553"/>
      <c r="D344" s="40"/>
      <c r="E344" s="40"/>
      <c r="F344" s="553"/>
      <c r="G344" s="40"/>
      <c r="I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s="14" customFormat="1" ht="15" customHeight="1" x14ac:dyDescent="0.2">
      <c r="A345"/>
      <c r="B345" s="40"/>
      <c r="C345" s="553"/>
      <c r="D345" s="40"/>
      <c r="E345" s="40"/>
      <c r="F345" s="553"/>
      <c r="G345" s="40"/>
      <c r="I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s="14" customFormat="1" ht="15" customHeight="1" x14ac:dyDescent="0.2">
      <c r="A346"/>
      <c r="B346" s="40"/>
      <c r="C346" s="553"/>
      <c r="D346" s="40"/>
      <c r="E346" s="40"/>
      <c r="F346" s="553"/>
      <c r="G346" s="40"/>
      <c r="I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s="14" customFormat="1" ht="15" customHeight="1" x14ac:dyDescent="0.2">
      <c r="A347"/>
      <c r="B347" s="40"/>
      <c r="C347" s="553"/>
      <c r="D347" s="40"/>
      <c r="E347" s="40"/>
      <c r="F347" s="553"/>
      <c r="G347" s="40"/>
      <c r="I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s="14" customFormat="1" ht="15" customHeight="1" x14ac:dyDescent="0.2">
      <c r="A348"/>
      <c r="B348" s="40"/>
      <c r="C348" s="553"/>
      <c r="D348" s="40"/>
      <c r="E348" s="40"/>
      <c r="F348" s="553"/>
      <c r="G348" s="40"/>
      <c r="I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s="14" customFormat="1" ht="15" customHeight="1" x14ac:dyDescent="0.2">
      <c r="A349"/>
      <c r="B349" s="40"/>
      <c r="C349" s="553"/>
      <c r="D349" s="40"/>
      <c r="E349" s="40"/>
      <c r="F349" s="553"/>
      <c r="G349" s="40"/>
      <c r="I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s="14" customFormat="1" ht="15" customHeight="1" x14ac:dyDescent="0.2">
      <c r="A350"/>
      <c r="B350" s="40"/>
      <c r="C350" s="553"/>
      <c r="D350" s="40"/>
      <c r="E350" s="40"/>
      <c r="F350" s="553"/>
      <c r="G350" s="40"/>
      <c r="I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s="14" customFormat="1" ht="15" customHeight="1" x14ac:dyDescent="0.2">
      <c r="A351"/>
      <c r="B351" s="40"/>
      <c r="C351" s="553"/>
      <c r="D351" s="40"/>
      <c r="E351" s="40"/>
      <c r="F351" s="553"/>
      <c r="G351" s="40"/>
      <c r="I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s="14" customFormat="1" ht="15" customHeight="1" x14ac:dyDescent="0.2">
      <c r="A352"/>
      <c r="B352" s="40"/>
      <c r="C352" s="553"/>
      <c r="D352" s="40"/>
      <c r="E352" s="40"/>
      <c r="F352" s="553"/>
      <c r="G352" s="40"/>
      <c r="I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s="14" customFormat="1" ht="15" customHeight="1" x14ac:dyDescent="0.2">
      <c r="A353"/>
      <c r="B353" s="40"/>
      <c r="C353" s="553"/>
      <c r="D353" s="40"/>
      <c r="E353" s="40"/>
      <c r="F353" s="553"/>
      <c r="G353" s="40"/>
      <c r="I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s="14" customFormat="1" ht="15" customHeight="1" x14ac:dyDescent="0.2">
      <c r="A354"/>
      <c r="B354" s="40"/>
      <c r="C354" s="553"/>
      <c r="D354" s="40"/>
      <c r="E354" s="40"/>
      <c r="F354" s="553"/>
      <c r="G354" s="40"/>
      <c r="I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s="14" customFormat="1" ht="15" customHeight="1" x14ac:dyDescent="0.2">
      <c r="A355"/>
      <c r="B355" s="40"/>
      <c r="C355" s="553"/>
      <c r="D355" s="40"/>
      <c r="E355" s="40"/>
      <c r="F355" s="553"/>
      <c r="G355" s="40"/>
      <c r="I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s="14" customFormat="1" ht="15" customHeight="1" x14ac:dyDescent="0.2">
      <c r="A356"/>
      <c r="B356" s="40"/>
      <c r="C356" s="553"/>
      <c r="D356" s="40"/>
      <c r="E356" s="40"/>
      <c r="F356" s="553"/>
      <c r="G356" s="40"/>
      <c r="I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s="14" customFormat="1" ht="15" customHeight="1" x14ac:dyDescent="0.2">
      <c r="A357"/>
      <c r="B357" s="40"/>
      <c r="C357" s="553"/>
      <c r="D357" s="40"/>
      <c r="E357" s="40"/>
      <c r="F357" s="553"/>
      <c r="G357" s="40"/>
      <c r="I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s="14" customFormat="1" ht="15" customHeight="1" x14ac:dyDescent="0.2">
      <c r="A358"/>
      <c r="B358" s="40"/>
      <c r="C358" s="553"/>
      <c r="D358" s="40"/>
      <c r="E358" s="40"/>
      <c r="F358" s="553"/>
      <c r="G358" s="40"/>
      <c r="I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s="14" customFormat="1" ht="15" customHeight="1" x14ac:dyDescent="0.2">
      <c r="A359"/>
      <c r="B359" s="40"/>
      <c r="C359" s="553"/>
      <c r="D359" s="40"/>
      <c r="E359" s="40"/>
      <c r="F359" s="553"/>
      <c r="G359" s="40"/>
      <c r="I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s="14" customFormat="1" ht="15" customHeight="1" x14ac:dyDescent="0.2">
      <c r="A360"/>
      <c r="B360" s="40"/>
      <c r="C360" s="553"/>
      <c r="D360" s="40"/>
      <c r="E360" s="40"/>
      <c r="F360" s="553"/>
      <c r="G360" s="40"/>
      <c r="I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s="14" customFormat="1" ht="15" customHeight="1" x14ac:dyDescent="0.2">
      <c r="A361"/>
      <c r="B361" s="40"/>
      <c r="C361" s="553"/>
      <c r="D361" s="40"/>
      <c r="E361" s="40"/>
      <c r="F361" s="553"/>
      <c r="G361" s="40"/>
      <c r="I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s="14" customFormat="1" ht="15" customHeight="1" x14ac:dyDescent="0.2">
      <c r="A362"/>
      <c r="B362" s="40"/>
      <c r="C362" s="553"/>
      <c r="D362" s="40"/>
      <c r="E362" s="40"/>
      <c r="F362" s="553"/>
      <c r="G362" s="40"/>
      <c r="I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s="14" customFormat="1" ht="15" customHeight="1" x14ac:dyDescent="0.2">
      <c r="A363"/>
      <c r="B363" s="40"/>
      <c r="C363" s="553"/>
      <c r="D363" s="40"/>
      <c r="E363" s="40"/>
      <c r="F363" s="553"/>
      <c r="G363" s="40"/>
      <c r="I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s="14" customFormat="1" ht="15" customHeight="1" x14ac:dyDescent="0.2">
      <c r="A364"/>
      <c r="B364" s="40"/>
      <c r="C364" s="553"/>
      <c r="D364" s="40"/>
      <c r="E364" s="40"/>
      <c r="F364" s="553"/>
      <c r="G364" s="40"/>
      <c r="I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s="14" customFormat="1" ht="15" customHeight="1" x14ac:dyDescent="0.2">
      <c r="A365"/>
      <c r="B365" s="40"/>
      <c r="C365" s="553"/>
      <c r="D365" s="40"/>
      <c r="E365" s="40"/>
      <c r="F365" s="553"/>
      <c r="G365" s="40"/>
      <c r="I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s="14" customFormat="1" ht="15" customHeight="1" x14ac:dyDescent="0.2">
      <c r="A366"/>
      <c r="B366" s="40"/>
      <c r="C366" s="553"/>
      <c r="D366" s="40"/>
      <c r="E366" s="40"/>
      <c r="F366" s="553"/>
      <c r="G366" s="40"/>
      <c r="I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s="14" customFormat="1" ht="15" customHeight="1" x14ac:dyDescent="0.2">
      <c r="A367"/>
      <c r="B367" s="40"/>
      <c r="C367" s="553"/>
      <c r="D367" s="40"/>
      <c r="E367" s="40"/>
      <c r="F367" s="553"/>
      <c r="G367" s="40"/>
      <c r="I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s="14" customFormat="1" ht="15" customHeight="1" x14ac:dyDescent="0.2">
      <c r="A368"/>
      <c r="B368" s="40"/>
      <c r="C368" s="553"/>
      <c r="D368" s="40"/>
      <c r="E368" s="40"/>
      <c r="F368" s="553"/>
      <c r="G368" s="40"/>
      <c r="I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s="14" customFormat="1" ht="15" customHeight="1" x14ac:dyDescent="0.2">
      <c r="A369"/>
      <c r="B369" s="40"/>
      <c r="C369" s="553"/>
      <c r="D369" s="40"/>
      <c r="E369" s="40"/>
      <c r="F369" s="553"/>
      <c r="G369" s="40"/>
      <c r="I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s="14" customFormat="1" ht="15" customHeight="1" x14ac:dyDescent="0.2">
      <c r="A370"/>
      <c r="B370" s="40"/>
      <c r="C370" s="553"/>
      <c r="D370" s="40"/>
      <c r="E370" s="40"/>
      <c r="F370" s="553"/>
      <c r="G370" s="40"/>
      <c r="I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s="14" customFormat="1" ht="15" customHeight="1" x14ac:dyDescent="0.2">
      <c r="A371"/>
      <c r="B371" s="40"/>
      <c r="C371" s="553"/>
      <c r="D371" s="40"/>
      <c r="E371" s="40"/>
      <c r="F371" s="553"/>
      <c r="G371" s="40"/>
      <c r="I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s="14" customFormat="1" ht="15" customHeight="1" x14ac:dyDescent="0.2">
      <c r="A372"/>
      <c r="B372" s="40"/>
      <c r="C372" s="553"/>
      <c r="D372" s="40"/>
      <c r="E372" s="40"/>
      <c r="F372" s="553"/>
      <c r="G372" s="40"/>
      <c r="I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s="14" customFormat="1" ht="15" customHeight="1" x14ac:dyDescent="0.2">
      <c r="A373"/>
      <c r="B373" s="40"/>
      <c r="C373" s="553"/>
      <c r="D373" s="40"/>
      <c r="E373" s="40"/>
      <c r="F373" s="553"/>
      <c r="G373" s="40"/>
      <c r="I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s="14" customFormat="1" ht="15" customHeight="1" x14ac:dyDescent="0.2">
      <c r="A374"/>
      <c r="B374" s="40"/>
      <c r="C374" s="553"/>
      <c r="D374" s="40"/>
      <c r="E374" s="40"/>
      <c r="F374" s="553"/>
      <c r="G374" s="40"/>
      <c r="I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s="14" customFormat="1" ht="15" customHeight="1" x14ac:dyDescent="0.2">
      <c r="A375"/>
      <c r="B375" s="40"/>
      <c r="C375" s="553"/>
      <c r="D375" s="40"/>
      <c r="E375" s="40"/>
      <c r="F375" s="553"/>
      <c r="G375" s="40"/>
      <c r="I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s="14" customFormat="1" ht="15" customHeight="1" x14ac:dyDescent="0.2">
      <c r="A376"/>
      <c r="B376" s="40"/>
      <c r="C376" s="553"/>
      <c r="D376" s="40"/>
      <c r="E376" s="40"/>
      <c r="F376" s="553"/>
      <c r="G376" s="40"/>
      <c r="I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s="14" customFormat="1" ht="15" customHeight="1" x14ac:dyDescent="0.2">
      <c r="A377"/>
      <c r="B377" s="40"/>
      <c r="C377" s="553"/>
      <c r="D377" s="40"/>
      <c r="E377" s="40"/>
      <c r="F377" s="553"/>
      <c r="G377" s="40"/>
      <c r="I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s="14" customFormat="1" ht="15" customHeight="1" x14ac:dyDescent="0.2">
      <c r="A378"/>
      <c r="B378" s="40"/>
      <c r="C378" s="553"/>
      <c r="D378" s="40"/>
      <c r="E378" s="40"/>
      <c r="F378" s="553"/>
      <c r="G378" s="40"/>
      <c r="I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s="14" customFormat="1" ht="15" customHeight="1" x14ac:dyDescent="0.2">
      <c r="A379"/>
      <c r="B379" s="40"/>
      <c r="C379" s="553"/>
      <c r="D379" s="40"/>
      <c r="E379" s="40"/>
      <c r="F379" s="553"/>
      <c r="G379" s="40"/>
      <c r="I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s="14" customFormat="1" ht="15" customHeight="1" x14ac:dyDescent="0.2">
      <c r="A380"/>
      <c r="B380" s="40"/>
      <c r="C380" s="553"/>
      <c r="D380" s="40"/>
      <c r="E380" s="40"/>
      <c r="F380" s="553"/>
      <c r="G380" s="40"/>
      <c r="I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s="14" customFormat="1" ht="15" customHeight="1" x14ac:dyDescent="0.2">
      <c r="A381"/>
      <c r="B381" s="40"/>
      <c r="C381" s="553"/>
      <c r="D381" s="40"/>
      <c r="E381" s="40"/>
      <c r="F381" s="553"/>
      <c r="G381" s="40"/>
      <c r="I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s="14" customFormat="1" ht="15" customHeight="1" x14ac:dyDescent="0.2">
      <c r="A382"/>
      <c r="B382" s="40"/>
      <c r="C382" s="553"/>
      <c r="D382" s="40"/>
      <c r="E382" s="40"/>
      <c r="F382" s="553"/>
      <c r="G382" s="40"/>
      <c r="I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s="14" customFormat="1" ht="15" customHeight="1" x14ac:dyDescent="0.2">
      <c r="A383"/>
      <c r="B383" s="40"/>
      <c r="C383" s="553"/>
      <c r="D383" s="40"/>
      <c r="E383" s="40"/>
      <c r="F383" s="553"/>
      <c r="G383" s="40"/>
      <c r="I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s="14" customFormat="1" ht="15" customHeight="1" x14ac:dyDescent="0.2">
      <c r="A384"/>
      <c r="B384" s="40"/>
      <c r="C384" s="553"/>
      <c r="D384" s="40"/>
      <c r="E384" s="40"/>
      <c r="F384" s="553"/>
      <c r="G384" s="40"/>
      <c r="I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s="14" customFormat="1" ht="15" customHeight="1" x14ac:dyDescent="0.2">
      <c r="A385"/>
      <c r="B385" s="40"/>
      <c r="C385" s="553"/>
      <c r="D385" s="40"/>
      <c r="E385" s="40"/>
      <c r="F385" s="553"/>
      <c r="G385" s="40"/>
      <c r="I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s="14" customFormat="1" ht="15" customHeight="1" x14ac:dyDescent="0.2">
      <c r="A386"/>
      <c r="B386" s="40"/>
      <c r="C386" s="553"/>
      <c r="D386" s="40"/>
      <c r="E386" s="40"/>
      <c r="F386" s="553"/>
      <c r="G386" s="40"/>
      <c r="I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s="14" customFormat="1" ht="15" customHeight="1" x14ac:dyDescent="0.2">
      <c r="A387"/>
      <c r="B387" s="40"/>
      <c r="C387" s="553"/>
      <c r="D387" s="40"/>
      <c r="E387" s="40"/>
      <c r="F387" s="553"/>
      <c r="G387" s="40"/>
      <c r="I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s="14" customFormat="1" ht="15" customHeight="1" x14ac:dyDescent="0.2">
      <c r="A388"/>
      <c r="B388" s="40"/>
      <c r="C388" s="553"/>
      <c r="D388" s="40"/>
      <c r="E388" s="40"/>
      <c r="F388" s="553"/>
      <c r="G388" s="40"/>
      <c r="I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s="14" customFormat="1" ht="15" customHeight="1" x14ac:dyDescent="0.2">
      <c r="A389"/>
      <c r="B389" s="40"/>
      <c r="C389" s="553"/>
      <c r="D389" s="40"/>
      <c r="E389" s="40"/>
      <c r="F389" s="553"/>
      <c r="G389" s="40"/>
      <c r="I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s="14" customFormat="1" ht="15" customHeight="1" x14ac:dyDescent="0.2">
      <c r="A390"/>
      <c r="B390" s="40"/>
      <c r="C390" s="553"/>
      <c r="D390" s="40"/>
      <c r="E390" s="40"/>
      <c r="F390" s="553"/>
      <c r="G390" s="40"/>
      <c r="I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s="14" customFormat="1" ht="15" customHeight="1" x14ac:dyDescent="0.2">
      <c r="A391"/>
      <c r="B391" s="40"/>
      <c r="C391" s="553"/>
      <c r="D391" s="40"/>
      <c r="E391" s="40"/>
      <c r="F391" s="553"/>
      <c r="G391" s="40"/>
      <c r="I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s="14" customFormat="1" ht="15" customHeight="1" x14ac:dyDescent="0.2">
      <c r="A392"/>
      <c r="B392" s="40"/>
      <c r="C392" s="553"/>
      <c r="D392" s="40"/>
      <c r="E392" s="40"/>
      <c r="F392" s="553"/>
      <c r="G392" s="40"/>
      <c r="I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s="14" customFormat="1" ht="15" customHeight="1" x14ac:dyDescent="0.2">
      <c r="A393"/>
      <c r="B393" s="40"/>
      <c r="C393" s="553"/>
      <c r="D393" s="40"/>
      <c r="E393" s="40"/>
      <c r="F393" s="553"/>
      <c r="G393" s="40"/>
      <c r="I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s="14" customFormat="1" ht="15" customHeight="1" x14ac:dyDescent="0.2">
      <c r="A394"/>
      <c r="B394" s="40"/>
      <c r="C394" s="553"/>
      <c r="D394" s="40"/>
      <c r="E394" s="40"/>
      <c r="F394" s="553"/>
      <c r="G394" s="40"/>
      <c r="I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s="14" customFormat="1" ht="15" customHeight="1" x14ac:dyDescent="0.2">
      <c r="A395"/>
      <c r="B395" s="40"/>
      <c r="C395" s="553"/>
      <c r="D395" s="40"/>
      <c r="E395" s="40"/>
      <c r="F395" s="553"/>
      <c r="G395" s="40"/>
      <c r="I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s="14" customFormat="1" ht="15" customHeight="1" x14ac:dyDescent="0.2">
      <c r="A396"/>
      <c r="B396" s="40"/>
      <c r="C396" s="553"/>
      <c r="D396" s="40"/>
      <c r="E396" s="40"/>
      <c r="F396" s="553"/>
      <c r="G396" s="40"/>
      <c r="I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</row>
    <row r="397" spans="1:67" s="14" customFormat="1" ht="15" customHeight="1" x14ac:dyDescent="0.2">
      <c r="A397"/>
      <c r="B397" s="40"/>
      <c r="C397" s="553"/>
      <c r="D397" s="40"/>
      <c r="E397" s="40"/>
      <c r="F397" s="553"/>
      <c r="G397" s="40"/>
      <c r="I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  <row r="398" spans="1:67" s="14" customFormat="1" ht="15" customHeight="1" x14ac:dyDescent="0.2">
      <c r="A398"/>
      <c r="B398" s="40"/>
      <c r="C398" s="553"/>
      <c r="D398" s="40"/>
      <c r="E398" s="40"/>
      <c r="F398" s="553"/>
      <c r="G398" s="40"/>
      <c r="I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</row>
    <row r="399" spans="1:67" s="14" customFormat="1" ht="15" customHeight="1" x14ac:dyDescent="0.2">
      <c r="A399"/>
      <c r="B399" s="40"/>
      <c r="C399" s="553"/>
      <c r="D399" s="40"/>
      <c r="E399" s="40"/>
      <c r="F399" s="553"/>
      <c r="G399" s="40"/>
      <c r="I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</row>
    <row r="400" spans="1:67" s="14" customFormat="1" ht="15" customHeight="1" x14ac:dyDescent="0.2">
      <c r="A400"/>
      <c r="B400" s="40"/>
      <c r="C400" s="553"/>
      <c r="D400" s="40"/>
      <c r="E400" s="40"/>
      <c r="F400" s="553"/>
      <c r="G400" s="40"/>
      <c r="I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</row>
    <row r="401" spans="1:67" s="14" customFormat="1" ht="15" customHeight="1" x14ac:dyDescent="0.2">
      <c r="A401"/>
      <c r="B401" s="40"/>
      <c r="C401" s="553"/>
      <c r="D401" s="40"/>
      <c r="E401" s="40"/>
      <c r="F401" s="553"/>
      <c r="G401" s="40"/>
      <c r="I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</row>
    <row r="402" spans="1:67" s="14" customFormat="1" ht="15" customHeight="1" x14ac:dyDescent="0.2">
      <c r="A402"/>
      <c r="B402" s="40"/>
      <c r="C402" s="553"/>
      <c r="D402" s="40"/>
      <c r="E402" s="40"/>
      <c r="F402" s="553"/>
      <c r="G402" s="40"/>
      <c r="I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</row>
    <row r="403" spans="1:67" s="14" customFormat="1" ht="15" customHeight="1" x14ac:dyDescent="0.2">
      <c r="A403"/>
      <c r="B403" s="40"/>
      <c r="C403" s="553"/>
      <c r="D403" s="40"/>
      <c r="E403" s="40"/>
      <c r="F403" s="553"/>
      <c r="G403" s="40"/>
      <c r="I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</row>
    <row r="404" spans="1:67" s="14" customFormat="1" ht="15" customHeight="1" x14ac:dyDescent="0.2">
      <c r="A404"/>
      <c r="B404" s="40"/>
      <c r="C404" s="553"/>
      <c r="D404" s="40"/>
      <c r="E404" s="40"/>
      <c r="F404" s="553"/>
      <c r="G404" s="40"/>
      <c r="I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</row>
    <row r="405" spans="1:67" s="14" customFormat="1" ht="15" customHeight="1" x14ac:dyDescent="0.2">
      <c r="A405"/>
      <c r="B405" s="40"/>
      <c r="C405" s="553"/>
      <c r="D405" s="40"/>
      <c r="E405" s="40"/>
      <c r="F405" s="553"/>
      <c r="G405" s="40"/>
      <c r="I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</row>
    <row r="406" spans="1:67" s="14" customFormat="1" ht="15" customHeight="1" x14ac:dyDescent="0.2">
      <c r="A406"/>
      <c r="B406" s="40"/>
      <c r="C406" s="553"/>
      <c r="D406" s="40"/>
      <c r="E406" s="40"/>
      <c r="F406" s="553"/>
      <c r="G406" s="40"/>
      <c r="I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</row>
    <row r="407" spans="1:67" s="14" customFormat="1" ht="15" customHeight="1" x14ac:dyDescent="0.2">
      <c r="A407"/>
      <c r="B407" s="40"/>
      <c r="C407" s="553"/>
      <c r="D407" s="40"/>
      <c r="E407" s="40"/>
      <c r="F407" s="553"/>
      <c r="G407" s="40"/>
      <c r="I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</row>
    <row r="408" spans="1:67" s="14" customFormat="1" ht="15" customHeight="1" x14ac:dyDescent="0.2">
      <c r="A408"/>
      <c r="B408" s="40"/>
      <c r="C408" s="553"/>
      <c r="D408" s="40"/>
      <c r="E408" s="40"/>
      <c r="F408" s="553"/>
      <c r="G408" s="40"/>
      <c r="I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</row>
    <row r="409" spans="1:67" s="14" customFormat="1" ht="15" customHeight="1" x14ac:dyDescent="0.2">
      <c r="A409"/>
      <c r="B409" s="40"/>
      <c r="C409" s="553"/>
      <c r="D409" s="40"/>
      <c r="E409" s="40"/>
      <c r="F409" s="553"/>
      <c r="G409" s="40"/>
      <c r="I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  <row r="410" spans="1:67" s="14" customFormat="1" ht="15" customHeight="1" x14ac:dyDescent="0.2">
      <c r="A410"/>
      <c r="B410" s="40"/>
      <c r="C410" s="553"/>
      <c r="D410" s="40"/>
      <c r="E410" s="40"/>
      <c r="F410" s="553"/>
      <c r="G410" s="40"/>
      <c r="I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</row>
    <row r="411" spans="1:67" s="14" customFormat="1" ht="15" customHeight="1" x14ac:dyDescent="0.2">
      <c r="A411"/>
      <c r="B411" s="40"/>
      <c r="C411" s="553"/>
      <c r="D411" s="40"/>
      <c r="E411" s="40"/>
      <c r="F411" s="553"/>
      <c r="G411" s="40"/>
      <c r="I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</row>
    <row r="412" spans="1:67" s="14" customFormat="1" ht="15" customHeight="1" x14ac:dyDescent="0.2">
      <c r="A412"/>
      <c r="B412" s="40"/>
      <c r="C412" s="553"/>
      <c r="D412" s="40"/>
      <c r="E412" s="40"/>
      <c r="F412" s="553"/>
      <c r="G412" s="40"/>
      <c r="I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</row>
    <row r="413" spans="1:67" s="14" customFormat="1" ht="15" customHeight="1" x14ac:dyDescent="0.2">
      <c r="A413"/>
      <c r="B413" s="40"/>
      <c r="C413" s="553"/>
      <c r="D413" s="40"/>
      <c r="E413" s="40"/>
      <c r="F413" s="553"/>
      <c r="G413" s="40"/>
      <c r="I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</row>
    <row r="414" spans="1:67" s="14" customFormat="1" ht="15" customHeight="1" x14ac:dyDescent="0.2">
      <c r="A414"/>
      <c r="B414" s="40"/>
      <c r="C414" s="553"/>
      <c r="D414" s="40"/>
      <c r="E414" s="40"/>
      <c r="F414" s="553"/>
      <c r="G414" s="40"/>
      <c r="I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</row>
    <row r="415" spans="1:67" s="14" customFormat="1" ht="15" customHeight="1" x14ac:dyDescent="0.2">
      <c r="A415"/>
      <c r="B415" s="40"/>
      <c r="C415" s="553"/>
      <c r="D415" s="40"/>
      <c r="E415" s="40"/>
      <c r="F415" s="553"/>
      <c r="G415" s="40"/>
      <c r="I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</row>
    <row r="416" spans="1:67" s="14" customFormat="1" ht="15" customHeight="1" x14ac:dyDescent="0.2">
      <c r="A416"/>
      <c r="B416" s="40"/>
      <c r="C416" s="553"/>
      <c r="D416" s="40"/>
      <c r="E416" s="40"/>
      <c r="F416" s="553"/>
      <c r="G416" s="40"/>
      <c r="I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</row>
    <row r="417" spans="1:67" s="14" customFormat="1" ht="15" customHeight="1" x14ac:dyDescent="0.2">
      <c r="A417"/>
      <c r="B417" s="40"/>
      <c r="C417" s="553"/>
      <c r="D417" s="40"/>
      <c r="E417" s="40"/>
      <c r="F417" s="553"/>
      <c r="G417" s="40"/>
      <c r="I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</row>
    <row r="418" spans="1:67" s="14" customFormat="1" ht="15" customHeight="1" x14ac:dyDescent="0.2">
      <c r="A418"/>
      <c r="B418" s="40"/>
      <c r="C418" s="553"/>
      <c r="D418" s="40"/>
      <c r="E418" s="40"/>
      <c r="F418" s="553"/>
      <c r="G418" s="40"/>
      <c r="I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</row>
    <row r="419" spans="1:67" s="14" customFormat="1" ht="15" customHeight="1" x14ac:dyDescent="0.2">
      <c r="A419"/>
      <c r="B419" s="40"/>
      <c r="C419" s="553"/>
      <c r="D419" s="40"/>
      <c r="E419" s="40"/>
      <c r="F419" s="553"/>
      <c r="G419" s="40"/>
      <c r="I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</row>
    <row r="420" spans="1:67" s="14" customFormat="1" ht="15" customHeight="1" x14ac:dyDescent="0.2">
      <c r="A420"/>
      <c r="B420" s="40"/>
      <c r="C420" s="553"/>
      <c r="D420" s="40"/>
      <c r="E420" s="40"/>
      <c r="F420" s="553"/>
      <c r="G420" s="40"/>
      <c r="I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</row>
    <row r="421" spans="1:67" s="14" customFormat="1" ht="15" customHeight="1" x14ac:dyDescent="0.2">
      <c r="A421"/>
      <c r="B421" s="40"/>
      <c r="C421" s="553"/>
      <c r="D421" s="40"/>
      <c r="E421" s="40"/>
      <c r="F421" s="553"/>
      <c r="G421" s="40"/>
      <c r="I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</row>
    <row r="422" spans="1:67" s="14" customFormat="1" ht="15" customHeight="1" x14ac:dyDescent="0.2">
      <c r="A422"/>
      <c r="B422" s="40"/>
      <c r="C422" s="553"/>
      <c r="D422" s="40"/>
      <c r="E422" s="40"/>
      <c r="F422" s="553"/>
      <c r="G422" s="40"/>
      <c r="I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</row>
    <row r="423" spans="1:67" s="14" customFormat="1" ht="15" customHeight="1" x14ac:dyDescent="0.2">
      <c r="A423"/>
      <c r="B423" s="40"/>
      <c r="C423" s="553"/>
      <c r="D423" s="40"/>
      <c r="E423" s="40"/>
      <c r="F423" s="553"/>
      <c r="G423" s="40"/>
      <c r="I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</row>
    <row r="424" spans="1:67" s="14" customFormat="1" ht="15" customHeight="1" x14ac:dyDescent="0.2">
      <c r="A424"/>
      <c r="B424" s="40"/>
      <c r="C424" s="553"/>
      <c r="D424" s="40"/>
      <c r="E424" s="40"/>
      <c r="F424" s="553"/>
      <c r="G424" s="40"/>
      <c r="I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</row>
    <row r="425" spans="1:67" s="14" customFormat="1" ht="15" customHeight="1" x14ac:dyDescent="0.2">
      <c r="A425"/>
      <c r="B425" s="40"/>
      <c r="C425" s="553"/>
      <c r="D425" s="40"/>
      <c r="E425" s="40"/>
      <c r="F425" s="553"/>
      <c r="G425" s="40"/>
      <c r="I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</row>
    <row r="426" spans="1:67" s="14" customFormat="1" ht="15" customHeight="1" x14ac:dyDescent="0.2">
      <c r="A426"/>
      <c r="B426" s="40"/>
      <c r="C426" s="553"/>
      <c r="D426" s="40"/>
      <c r="E426" s="40"/>
      <c r="F426" s="553"/>
      <c r="G426" s="40"/>
      <c r="I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</row>
    <row r="427" spans="1:67" s="14" customFormat="1" ht="15" customHeight="1" x14ac:dyDescent="0.2">
      <c r="A427"/>
      <c r="B427" s="40"/>
      <c r="C427" s="553"/>
      <c r="D427" s="40"/>
      <c r="E427" s="40"/>
      <c r="F427" s="553"/>
      <c r="G427" s="40"/>
      <c r="I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</row>
    <row r="428" spans="1:67" s="14" customFormat="1" ht="15" customHeight="1" x14ac:dyDescent="0.2">
      <c r="A428"/>
      <c r="B428" s="40"/>
      <c r="C428" s="553"/>
      <c r="D428" s="40"/>
      <c r="E428" s="40"/>
      <c r="F428" s="553"/>
      <c r="G428" s="40"/>
      <c r="I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</row>
    <row r="429" spans="1:67" s="14" customFormat="1" ht="15" customHeight="1" x14ac:dyDescent="0.2">
      <c r="A429"/>
      <c r="B429" s="40"/>
      <c r="C429" s="553"/>
      <c r="D429" s="40"/>
      <c r="E429" s="40"/>
      <c r="F429" s="553"/>
      <c r="G429" s="40"/>
      <c r="I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</row>
    <row r="430" spans="1:67" s="14" customFormat="1" ht="15" customHeight="1" x14ac:dyDescent="0.2">
      <c r="A430"/>
      <c r="B430" s="40"/>
      <c r="C430" s="553"/>
      <c r="D430" s="40"/>
      <c r="E430" s="40"/>
      <c r="F430" s="553"/>
      <c r="G430" s="40"/>
      <c r="I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</row>
    <row r="431" spans="1:67" s="14" customFormat="1" ht="15" customHeight="1" x14ac:dyDescent="0.2">
      <c r="A431"/>
      <c r="B431" s="40"/>
      <c r="C431" s="553"/>
      <c r="D431" s="40"/>
      <c r="E431" s="40"/>
      <c r="F431" s="553"/>
      <c r="G431" s="40"/>
      <c r="I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</row>
    <row r="432" spans="1:67" s="14" customFormat="1" ht="15" customHeight="1" x14ac:dyDescent="0.2">
      <c r="A432"/>
      <c r="B432" s="40"/>
      <c r="C432" s="553"/>
      <c r="D432" s="40"/>
      <c r="E432" s="40"/>
      <c r="F432" s="553"/>
      <c r="G432" s="40"/>
      <c r="I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</row>
    <row r="433" spans="1:67" s="14" customFormat="1" ht="15" customHeight="1" x14ac:dyDescent="0.2">
      <c r="A433"/>
      <c r="B433" s="40"/>
      <c r="C433" s="553"/>
      <c r="D433" s="40"/>
      <c r="E433" s="40"/>
      <c r="F433" s="553"/>
      <c r="G433" s="40"/>
      <c r="I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</row>
    <row r="434" spans="1:67" s="14" customFormat="1" ht="15" customHeight="1" x14ac:dyDescent="0.2">
      <c r="A434"/>
      <c r="B434" s="40"/>
      <c r="C434" s="553"/>
      <c r="D434" s="40"/>
      <c r="E434" s="40"/>
      <c r="F434" s="553"/>
      <c r="G434" s="40"/>
      <c r="I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</row>
    <row r="435" spans="1:67" s="14" customFormat="1" ht="15" customHeight="1" x14ac:dyDescent="0.2">
      <c r="A435"/>
      <c r="B435" s="40"/>
      <c r="C435" s="553"/>
      <c r="D435" s="40"/>
      <c r="E435" s="40"/>
      <c r="F435" s="553"/>
      <c r="G435" s="40"/>
      <c r="I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</row>
    <row r="436" spans="1:67" s="14" customFormat="1" ht="15" customHeight="1" x14ac:dyDescent="0.2">
      <c r="A436"/>
      <c r="B436" s="40"/>
      <c r="C436" s="553"/>
      <c r="D436" s="40"/>
      <c r="E436" s="40"/>
      <c r="F436" s="553"/>
      <c r="G436" s="40"/>
      <c r="I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</row>
    <row r="437" spans="1:67" s="14" customFormat="1" ht="15" customHeight="1" x14ac:dyDescent="0.2">
      <c r="A437"/>
      <c r="B437" s="40"/>
      <c r="C437" s="553"/>
      <c r="D437" s="40"/>
      <c r="E437" s="40"/>
      <c r="F437" s="553"/>
      <c r="G437" s="40"/>
      <c r="I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</row>
    <row r="438" spans="1:67" s="14" customFormat="1" ht="15" customHeight="1" x14ac:dyDescent="0.2">
      <c r="A438"/>
      <c r="B438" s="40"/>
      <c r="C438" s="553"/>
      <c r="D438" s="40"/>
      <c r="E438" s="40"/>
      <c r="F438" s="553"/>
      <c r="G438" s="40"/>
      <c r="I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</row>
    <row r="439" spans="1:67" s="14" customFormat="1" ht="15" customHeight="1" x14ac:dyDescent="0.2">
      <c r="A439"/>
      <c r="B439" s="40"/>
      <c r="C439" s="553"/>
      <c r="D439" s="40"/>
      <c r="E439" s="40"/>
      <c r="F439" s="553"/>
      <c r="G439" s="40"/>
      <c r="I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</row>
    <row r="440" spans="1:67" s="14" customFormat="1" ht="15" customHeight="1" x14ac:dyDescent="0.2">
      <c r="A440"/>
      <c r="B440" s="40"/>
      <c r="C440" s="553"/>
      <c r="D440" s="40"/>
      <c r="E440" s="40"/>
      <c r="F440" s="553"/>
      <c r="G440" s="40"/>
      <c r="I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</row>
    <row r="441" spans="1:67" s="14" customFormat="1" ht="15" customHeight="1" x14ac:dyDescent="0.2">
      <c r="A441"/>
      <c r="B441" s="40"/>
      <c r="C441" s="553"/>
      <c r="D441" s="40"/>
      <c r="E441" s="40"/>
      <c r="F441" s="553"/>
      <c r="G441" s="40"/>
      <c r="I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</row>
    <row r="442" spans="1:67" s="14" customFormat="1" ht="15" customHeight="1" x14ac:dyDescent="0.2">
      <c r="A442"/>
      <c r="B442" s="40"/>
      <c r="C442" s="553"/>
      <c r="D442" s="40"/>
      <c r="E442" s="40"/>
      <c r="F442" s="553"/>
      <c r="G442" s="40"/>
      <c r="I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</row>
    <row r="443" spans="1:67" s="14" customFormat="1" ht="15" customHeight="1" x14ac:dyDescent="0.2">
      <c r="A443"/>
      <c r="B443" s="40"/>
      <c r="C443" s="553"/>
      <c r="D443" s="40"/>
      <c r="E443" s="40"/>
      <c r="F443" s="553"/>
      <c r="G443" s="40"/>
      <c r="I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</row>
    <row r="444" spans="1:67" s="14" customFormat="1" ht="15" customHeight="1" x14ac:dyDescent="0.2">
      <c r="A444"/>
      <c r="B444" s="40"/>
      <c r="C444" s="553"/>
      <c r="D444" s="40"/>
      <c r="E444" s="40"/>
      <c r="F444" s="553"/>
      <c r="G444" s="40"/>
      <c r="I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</row>
    <row r="445" spans="1:67" s="14" customFormat="1" ht="15" customHeight="1" x14ac:dyDescent="0.2">
      <c r="A445"/>
      <c r="B445" s="40"/>
      <c r="C445" s="553"/>
      <c r="D445" s="40"/>
      <c r="E445" s="40"/>
      <c r="F445" s="553"/>
      <c r="G445" s="40"/>
      <c r="I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</row>
    <row r="446" spans="1:67" s="14" customFormat="1" ht="15" customHeight="1" x14ac:dyDescent="0.2">
      <c r="A446"/>
      <c r="B446" s="40"/>
      <c r="C446" s="553"/>
      <c r="D446" s="40"/>
      <c r="E446" s="40"/>
      <c r="F446" s="553"/>
      <c r="G446" s="40"/>
      <c r="I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</row>
    <row r="447" spans="1:67" s="14" customFormat="1" ht="15" customHeight="1" x14ac:dyDescent="0.2">
      <c r="A447"/>
      <c r="B447" s="40"/>
      <c r="C447" s="553"/>
      <c r="D447" s="40"/>
      <c r="E447" s="40"/>
      <c r="F447" s="553"/>
      <c r="G447" s="40"/>
      <c r="I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</row>
    <row r="448" spans="1:67" s="14" customFormat="1" ht="15" customHeight="1" x14ac:dyDescent="0.2">
      <c r="A448"/>
      <c r="B448" s="40"/>
      <c r="C448" s="553"/>
      <c r="D448" s="40"/>
      <c r="E448" s="40"/>
      <c r="F448" s="553"/>
      <c r="G448" s="40"/>
      <c r="I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</row>
    <row r="449" spans="1:67" s="14" customFormat="1" ht="15" customHeight="1" x14ac:dyDescent="0.2">
      <c r="A449"/>
      <c r="B449" s="40"/>
      <c r="C449" s="553"/>
      <c r="D449" s="40"/>
      <c r="E449" s="40"/>
      <c r="F449" s="553"/>
      <c r="G449" s="40"/>
      <c r="I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</row>
    <row r="450" spans="1:67" s="14" customFormat="1" ht="15" customHeight="1" x14ac:dyDescent="0.2">
      <c r="A450"/>
      <c r="B450" s="40"/>
      <c r="C450" s="553"/>
      <c r="D450" s="40"/>
      <c r="E450" s="40"/>
      <c r="F450" s="553"/>
      <c r="G450" s="40"/>
      <c r="I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</row>
    <row r="451" spans="1:67" s="14" customFormat="1" ht="15" customHeight="1" x14ac:dyDescent="0.2">
      <c r="A451"/>
      <c r="B451" s="40"/>
      <c r="C451" s="553"/>
      <c r="D451" s="40"/>
      <c r="E451" s="40"/>
      <c r="F451" s="553"/>
      <c r="G451" s="40"/>
      <c r="I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</row>
    <row r="452" spans="1:67" s="14" customFormat="1" ht="15" customHeight="1" x14ac:dyDescent="0.2">
      <c r="A452"/>
      <c r="B452" s="40"/>
      <c r="C452" s="553"/>
      <c r="D452" s="40"/>
      <c r="E452" s="40"/>
      <c r="F452" s="553"/>
      <c r="G452" s="40"/>
      <c r="I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</row>
    <row r="453" spans="1:67" s="14" customFormat="1" ht="15" customHeight="1" x14ac:dyDescent="0.2">
      <c r="A453"/>
      <c r="B453" s="40"/>
      <c r="C453" s="553"/>
      <c r="D453" s="40"/>
      <c r="E453" s="40"/>
      <c r="F453" s="553"/>
      <c r="G453" s="40"/>
      <c r="I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</row>
    <row r="454" spans="1:67" s="14" customFormat="1" ht="15" customHeight="1" x14ac:dyDescent="0.2">
      <c r="A454"/>
      <c r="B454" s="40"/>
      <c r="C454" s="553"/>
      <c r="D454" s="40"/>
      <c r="E454" s="40"/>
      <c r="F454" s="553"/>
      <c r="G454" s="40"/>
      <c r="I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</row>
    <row r="455" spans="1:67" s="14" customFormat="1" ht="15" customHeight="1" x14ac:dyDescent="0.2">
      <c r="A455"/>
      <c r="B455" s="40"/>
      <c r="C455" s="553"/>
      <c r="D455" s="40"/>
      <c r="E455" s="40"/>
      <c r="F455" s="553"/>
      <c r="G455" s="40"/>
      <c r="I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</row>
    <row r="456" spans="1:67" s="14" customFormat="1" ht="15" customHeight="1" x14ac:dyDescent="0.2">
      <c r="A456"/>
      <c r="B456" s="40"/>
      <c r="C456" s="553"/>
      <c r="D456" s="40"/>
      <c r="E456" s="40"/>
      <c r="F456" s="553"/>
      <c r="G456" s="40"/>
      <c r="I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</row>
    <row r="457" spans="1:67" s="14" customFormat="1" ht="15" customHeight="1" x14ac:dyDescent="0.2">
      <c r="A457"/>
      <c r="B457" s="40"/>
      <c r="C457" s="553"/>
      <c r="D457" s="40"/>
      <c r="E457" s="40"/>
      <c r="F457" s="553"/>
      <c r="G457" s="40"/>
      <c r="I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</row>
    <row r="458" spans="1:67" s="14" customFormat="1" ht="15" customHeight="1" x14ac:dyDescent="0.2">
      <c r="A458"/>
      <c r="B458" s="40"/>
      <c r="C458" s="553"/>
      <c r="D458" s="40"/>
      <c r="E458" s="40"/>
      <c r="F458" s="553"/>
      <c r="G458" s="40"/>
      <c r="I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</row>
    <row r="459" spans="1:67" s="14" customFormat="1" ht="15" customHeight="1" x14ac:dyDescent="0.2">
      <c r="A459"/>
      <c r="B459" s="40"/>
      <c r="C459" s="553"/>
      <c r="D459" s="40"/>
      <c r="E459" s="40"/>
      <c r="F459" s="553"/>
      <c r="G459" s="40"/>
      <c r="I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</row>
    <row r="460" spans="1:67" s="14" customFormat="1" ht="15" customHeight="1" x14ac:dyDescent="0.2">
      <c r="A460"/>
      <c r="B460" s="40"/>
      <c r="C460" s="553"/>
      <c r="D460" s="40"/>
      <c r="E460" s="40"/>
      <c r="F460" s="553"/>
      <c r="G460" s="40"/>
      <c r="I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</row>
    <row r="461" spans="1:67" s="14" customFormat="1" ht="15" customHeight="1" x14ac:dyDescent="0.2">
      <c r="A461"/>
      <c r="B461" s="40"/>
      <c r="C461" s="553"/>
      <c r="D461" s="40"/>
      <c r="E461" s="40"/>
      <c r="F461" s="553"/>
      <c r="G461" s="40"/>
      <c r="I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</row>
    <row r="462" spans="1:67" s="14" customFormat="1" ht="15" customHeight="1" x14ac:dyDescent="0.2">
      <c r="A462"/>
      <c r="B462" s="40"/>
      <c r="C462" s="553"/>
      <c r="D462" s="40"/>
      <c r="E462" s="40"/>
      <c r="F462" s="553"/>
      <c r="G462" s="40"/>
      <c r="I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</row>
    <row r="463" spans="1:67" s="14" customFormat="1" ht="15" customHeight="1" x14ac:dyDescent="0.2">
      <c r="A463"/>
      <c r="B463" s="40"/>
      <c r="C463" s="553"/>
      <c r="D463" s="40"/>
      <c r="E463" s="40"/>
      <c r="F463" s="553"/>
      <c r="G463" s="40"/>
      <c r="I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</row>
    <row r="464" spans="1:67" s="14" customFormat="1" ht="15" customHeight="1" x14ac:dyDescent="0.2">
      <c r="A464"/>
      <c r="B464" s="40"/>
      <c r="C464" s="553"/>
      <c r="D464" s="40"/>
      <c r="E464" s="40"/>
      <c r="F464" s="553"/>
      <c r="G464" s="40"/>
      <c r="I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</row>
    <row r="465" spans="1:67" s="14" customFormat="1" ht="15" customHeight="1" x14ac:dyDescent="0.2">
      <c r="A465"/>
      <c r="B465" s="40"/>
      <c r="C465" s="553"/>
      <c r="D465" s="40"/>
      <c r="E465" s="40"/>
      <c r="F465" s="553"/>
      <c r="G465" s="40"/>
      <c r="I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</row>
    <row r="466" spans="1:67" s="14" customFormat="1" ht="15" customHeight="1" x14ac:dyDescent="0.2">
      <c r="A466"/>
      <c r="B466" s="40"/>
      <c r="C466" s="553"/>
      <c r="D466" s="40"/>
      <c r="E466" s="40"/>
      <c r="F466" s="553"/>
      <c r="G466" s="40"/>
      <c r="I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</row>
    <row r="467" spans="1:67" s="14" customFormat="1" ht="15" customHeight="1" x14ac:dyDescent="0.2">
      <c r="A467"/>
      <c r="B467" s="40"/>
      <c r="C467" s="553"/>
      <c r="D467" s="40"/>
      <c r="E467" s="40"/>
      <c r="F467" s="553"/>
      <c r="G467" s="40"/>
      <c r="I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</row>
    <row r="468" spans="1:67" s="14" customFormat="1" ht="15" customHeight="1" x14ac:dyDescent="0.2">
      <c r="A468"/>
      <c r="B468" s="40"/>
      <c r="C468" s="553"/>
      <c r="D468" s="40"/>
      <c r="E468" s="40"/>
      <c r="F468" s="553"/>
      <c r="G468" s="40"/>
      <c r="I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</row>
    <row r="469" spans="1:67" s="14" customFormat="1" ht="15" customHeight="1" x14ac:dyDescent="0.2">
      <c r="A469"/>
      <c r="B469" s="40"/>
      <c r="C469" s="553"/>
      <c r="D469" s="40"/>
      <c r="E469" s="40"/>
      <c r="F469" s="553"/>
      <c r="G469" s="40"/>
      <c r="I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</row>
    <row r="470" spans="1:67" s="14" customFormat="1" ht="15" customHeight="1" x14ac:dyDescent="0.2">
      <c r="A470"/>
      <c r="B470" s="40"/>
      <c r="C470" s="553"/>
      <c r="D470" s="40"/>
      <c r="E470" s="40"/>
      <c r="F470" s="553"/>
      <c r="G470" s="40"/>
      <c r="I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</row>
    <row r="471" spans="1:67" s="14" customFormat="1" ht="15" customHeight="1" x14ac:dyDescent="0.2">
      <c r="A471"/>
      <c r="B471" s="40"/>
      <c r="C471" s="553"/>
      <c r="D471" s="40"/>
      <c r="E471" s="40"/>
      <c r="F471" s="553"/>
      <c r="G471" s="40"/>
      <c r="I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</row>
    <row r="472" spans="1:67" s="14" customFormat="1" ht="15" customHeight="1" x14ac:dyDescent="0.2">
      <c r="A472"/>
      <c r="B472" s="40"/>
      <c r="C472" s="553"/>
      <c r="D472" s="40"/>
      <c r="E472" s="40"/>
      <c r="F472" s="553"/>
      <c r="G472" s="40"/>
      <c r="I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</row>
    <row r="473" spans="1:67" s="14" customFormat="1" ht="15" customHeight="1" x14ac:dyDescent="0.2">
      <c r="A473"/>
      <c r="B473" s="40"/>
      <c r="C473" s="553"/>
      <c r="D473" s="40"/>
      <c r="E473" s="40"/>
      <c r="F473" s="553"/>
      <c r="G473" s="40"/>
      <c r="I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</row>
    <row r="474" spans="1:67" s="14" customFormat="1" ht="15" customHeight="1" x14ac:dyDescent="0.2">
      <c r="A474"/>
      <c r="B474" s="40"/>
      <c r="C474" s="553"/>
      <c r="D474" s="40"/>
      <c r="E474" s="40"/>
      <c r="F474" s="553"/>
      <c r="G474" s="40"/>
      <c r="I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</row>
    <row r="475" spans="1:67" s="14" customFormat="1" ht="15" customHeight="1" x14ac:dyDescent="0.2">
      <c r="A475"/>
      <c r="B475" s="40"/>
      <c r="C475" s="553"/>
      <c r="D475" s="40"/>
      <c r="E475" s="40"/>
      <c r="F475" s="553"/>
      <c r="G475" s="40"/>
      <c r="I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</row>
    <row r="476" spans="1:67" s="14" customFormat="1" ht="15" customHeight="1" x14ac:dyDescent="0.2">
      <c r="A476"/>
      <c r="B476" s="40"/>
      <c r="C476" s="553"/>
      <c r="D476" s="40"/>
      <c r="E476" s="40"/>
      <c r="F476" s="553"/>
      <c r="G476" s="40"/>
      <c r="I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</row>
    <row r="477" spans="1:67" s="14" customFormat="1" ht="15" customHeight="1" x14ac:dyDescent="0.2">
      <c r="A477"/>
      <c r="B477" s="40"/>
      <c r="C477" s="553"/>
      <c r="D477" s="40"/>
      <c r="E477" s="40"/>
      <c r="F477" s="553"/>
      <c r="G477" s="40"/>
      <c r="I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</row>
    <row r="478" spans="1:67" s="14" customFormat="1" ht="15" customHeight="1" x14ac:dyDescent="0.2">
      <c r="A478"/>
      <c r="B478" s="40"/>
      <c r="C478" s="553"/>
      <c r="D478" s="40"/>
      <c r="E478" s="40"/>
      <c r="F478" s="553"/>
      <c r="G478" s="40"/>
      <c r="I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</row>
    <row r="479" spans="1:67" s="14" customFormat="1" ht="15" customHeight="1" x14ac:dyDescent="0.2">
      <c r="A479"/>
      <c r="B479" s="40"/>
      <c r="C479" s="553"/>
      <c r="D479" s="40"/>
      <c r="E479" s="40"/>
      <c r="F479" s="553"/>
      <c r="G479" s="40"/>
      <c r="I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</row>
    <row r="480" spans="1:67" s="14" customFormat="1" ht="15" customHeight="1" x14ac:dyDescent="0.2">
      <c r="A480"/>
      <c r="B480" s="40"/>
      <c r="C480" s="553"/>
      <c r="D480" s="40"/>
      <c r="E480" s="40"/>
      <c r="F480" s="553"/>
      <c r="G480" s="40"/>
      <c r="I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</row>
    <row r="481" spans="1:67" s="14" customFormat="1" ht="15" customHeight="1" x14ac:dyDescent="0.2">
      <c r="A481"/>
      <c r="B481" s="40"/>
      <c r="C481" s="553"/>
      <c r="D481" s="40"/>
      <c r="E481" s="40"/>
      <c r="F481" s="553"/>
      <c r="G481" s="40"/>
      <c r="I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</row>
    <row r="482" spans="1:67" s="14" customFormat="1" ht="15" customHeight="1" x14ac:dyDescent="0.2">
      <c r="A482"/>
      <c r="B482" s="40"/>
      <c r="C482" s="553"/>
      <c r="D482" s="40"/>
      <c r="E482" s="40"/>
      <c r="F482" s="553"/>
      <c r="G482" s="40"/>
      <c r="I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</row>
    <row r="483" spans="1:67" s="14" customFormat="1" ht="15" customHeight="1" x14ac:dyDescent="0.2">
      <c r="A483"/>
      <c r="B483" s="40"/>
      <c r="C483" s="553"/>
      <c r="D483" s="40"/>
      <c r="E483" s="40"/>
      <c r="F483" s="553"/>
      <c r="G483" s="40"/>
      <c r="I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</row>
    <row r="484" spans="1:67" s="14" customFormat="1" ht="15" customHeight="1" x14ac:dyDescent="0.2">
      <c r="A484"/>
      <c r="B484" s="40"/>
      <c r="C484" s="553"/>
      <c r="D484" s="40"/>
      <c r="E484" s="40"/>
      <c r="F484" s="553"/>
      <c r="G484" s="40"/>
      <c r="I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</row>
    <row r="485" spans="1:67" s="14" customFormat="1" ht="15" customHeight="1" x14ac:dyDescent="0.2">
      <c r="A485"/>
      <c r="B485" s="40"/>
      <c r="C485" s="553"/>
      <c r="D485" s="40"/>
      <c r="E485" s="40"/>
      <c r="F485" s="553"/>
      <c r="G485" s="40"/>
      <c r="I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</row>
    <row r="486" spans="1:67" s="14" customFormat="1" ht="15" customHeight="1" x14ac:dyDescent="0.2">
      <c r="A486"/>
      <c r="B486" s="40"/>
      <c r="C486" s="553"/>
      <c r="D486" s="40"/>
      <c r="E486" s="40"/>
      <c r="F486" s="553"/>
      <c r="G486" s="40"/>
      <c r="I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</row>
    <row r="487" spans="1:67" s="14" customFormat="1" ht="15" customHeight="1" x14ac:dyDescent="0.2">
      <c r="A487"/>
      <c r="B487" s="40"/>
      <c r="C487" s="553"/>
      <c r="D487" s="40"/>
      <c r="E487" s="40"/>
      <c r="F487" s="553"/>
      <c r="G487" s="40"/>
      <c r="I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</row>
    <row r="488" spans="1:67" s="14" customFormat="1" ht="15" customHeight="1" x14ac:dyDescent="0.2">
      <c r="A488"/>
      <c r="B488" s="40"/>
      <c r="C488" s="553"/>
      <c r="D488" s="40"/>
      <c r="E488" s="40"/>
      <c r="F488" s="553"/>
      <c r="G488" s="40"/>
      <c r="I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</row>
    <row r="489" spans="1:67" s="14" customFormat="1" ht="15" customHeight="1" x14ac:dyDescent="0.2">
      <c r="A489"/>
      <c r="B489" s="40"/>
      <c r="C489" s="553"/>
      <c r="D489" s="40"/>
      <c r="E489" s="40"/>
      <c r="F489" s="553"/>
      <c r="G489" s="40"/>
      <c r="I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</row>
    <row r="490" spans="1:67" s="14" customFormat="1" ht="15" customHeight="1" x14ac:dyDescent="0.2">
      <c r="A490"/>
      <c r="B490" s="40"/>
      <c r="C490" s="553"/>
      <c r="D490" s="40"/>
      <c r="E490" s="40"/>
      <c r="F490" s="553"/>
      <c r="G490" s="40"/>
      <c r="I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</row>
    <row r="491" spans="1:67" s="14" customFormat="1" ht="15" customHeight="1" x14ac:dyDescent="0.2">
      <c r="A491"/>
      <c r="B491" s="40"/>
      <c r="C491" s="553"/>
      <c r="D491" s="40"/>
      <c r="E491" s="40"/>
      <c r="F491" s="553"/>
      <c r="G491" s="40"/>
      <c r="I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</row>
    <row r="492" spans="1:67" s="14" customFormat="1" ht="15" customHeight="1" x14ac:dyDescent="0.2">
      <c r="A492"/>
      <c r="B492" s="40"/>
      <c r="C492" s="553"/>
      <c r="D492" s="40"/>
      <c r="E492" s="40"/>
      <c r="F492" s="553"/>
      <c r="G492" s="40"/>
      <c r="I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</row>
    <row r="493" spans="1:67" s="14" customFormat="1" ht="15" customHeight="1" x14ac:dyDescent="0.2">
      <c r="A493"/>
      <c r="B493" s="40"/>
      <c r="C493" s="553"/>
      <c r="D493" s="40"/>
      <c r="E493" s="40"/>
      <c r="F493" s="553"/>
      <c r="G493" s="40"/>
      <c r="I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</row>
    <row r="494" spans="1:67" s="14" customFormat="1" ht="15" customHeight="1" x14ac:dyDescent="0.2">
      <c r="A494"/>
      <c r="B494" s="40"/>
      <c r="C494" s="553"/>
      <c r="D494" s="40"/>
      <c r="E494" s="40"/>
      <c r="F494" s="553"/>
      <c r="G494" s="40"/>
      <c r="I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</row>
    <row r="495" spans="1:67" s="14" customFormat="1" ht="15" customHeight="1" x14ac:dyDescent="0.2">
      <c r="A495"/>
      <c r="B495" s="40"/>
      <c r="C495" s="553"/>
      <c r="D495" s="40"/>
      <c r="E495" s="40"/>
      <c r="F495" s="553"/>
      <c r="G495" s="40"/>
      <c r="I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</row>
    <row r="496" spans="1:67" s="14" customFormat="1" ht="15" customHeight="1" x14ac:dyDescent="0.2">
      <c r="A496"/>
      <c r="B496" s="40"/>
      <c r="C496" s="553"/>
      <c r="D496" s="40"/>
      <c r="E496" s="40"/>
      <c r="F496" s="553"/>
      <c r="G496" s="40"/>
      <c r="I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</row>
    <row r="497" spans="1:67" s="14" customFormat="1" ht="15" customHeight="1" x14ac:dyDescent="0.2">
      <c r="A497"/>
      <c r="B497" s="40"/>
      <c r="C497" s="553"/>
      <c r="D497" s="40"/>
      <c r="E497" s="40"/>
      <c r="F497" s="553"/>
      <c r="G497" s="40"/>
      <c r="I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</row>
    <row r="498" spans="1:67" s="14" customFormat="1" ht="15" customHeight="1" x14ac:dyDescent="0.2">
      <c r="A498"/>
      <c r="B498" s="40"/>
      <c r="C498" s="553"/>
      <c r="D498" s="40"/>
      <c r="E498" s="40"/>
      <c r="F498" s="553"/>
      <c r="G498" s="40"/>
      <c r="I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</row>
    <row r="499" spans="1:67" s="14" customFormat="1" ht="15" customHeight="1" x14ac:dyDescent="0.2">
      <c r="A499"/>
      <c r="B499" s="40"/>
      <c r="C499" s="553"/>
      <c r="D499" s="40"/>
      <c r="E499" s="40"/>
      <c r="F499" s="553"/>
      <c r="G499" s="40"/>
      <c r="I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</row>
    <row r="500" spans="1:67" s="14" customFormat="1" ht="15" customHeight="1" x14ac:dyDescent="0.2">
      <c r="A500"/>
      <c r="B500" s="40"/>
      <c r="C500" s="553"/>
      <c r="D500" s="40"/>
      <c r="E500" s="40"/>
      <c r="F500" s="553"/>
      <c r="G500" s="40"/>
      <c r="I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</row>
    <row r="501" spans="1:67" s="14" customFormat="1" ht="15" customHeight="1" x14ac:dyDescent="0.2">
      <c r="A501"/>
      <c r="B501" s="40"/>
      <c r="C501" s="553"/>
      <c r="D501" s="40"/>
      <c r="E501" s="40"/>
      <c r="F501" s="553"/>
      <c r="G501" s="40"/>
      <c r="I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</row>
    <row r="502" spans="1:67" s="14" customFormat="1" ht="15" customHeight="1" x14ac:dyDescent="0.2">
      <c r="A502"/>
      <c r="B502" s="40"/>
      <c r="C502" s="553"/>
      <c r="D502" s="40"/>
      <c r="E502" s="40"/>
      <c r="F502" s="553"/>
      <c r="G502" s="40"/>
      <c r="I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</row>
    <row r="503" spans="1:67" s="14" customFormat="1" ht="15" customHeight="1" x14ac:dyDescent="0.2">
      <c r="A503"/>
      <c r="B503" s="40"/>
      <c r="C503" s="553"/>
      <c r="D503" s="40"/>
      <c r="E503" s="40"/>
      <c r="F503" s="553"/>
      <c r="G503" s="40"/>
      <c r="I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</row>
    <row r="504" spans="1:67" s="14" customFormat="1" ht="15" customHeight="1" x14ac:dyDescent="0.2">
      <c r="A504"/>
      <c r="B504" s="40"/>
      <c r="C504" s="553"/>
      <c r="D504" s="40"/>
      <c r="E504" s="40"/>
      <c r="F504" s="553"/>
      <c r="G504" s="40"/>
      <c r="I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</row>
    <row r="505" spans="1:67" s="14" customFormat="1" ht="15" customHeight="1" x14ac:dyDescent="0.2">
      <c r="A505"/>
      <c r="B505" s="40"/>
      <c r="C505" s="553"/>
      <c r="D505" s="40"/>
      <c r="E505" s="40"/>
      <c r="F505" s="553"/>
      <c r="G505" s="40"/>
      <c r="I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</row>
    <row r="506" spans="1:67" s="14" customFormat="1" ht="15" customHeight="1" x14ac:dyDescent="0.2">
      <c r="A506"/>
      <c r="B506" s="40"/>
      <c r="C506" s="553"/>
      <c r="D506" s="40"/>
      <c r="E506" s="40"/>
      <c r="F506" s="553"/>
      <c r="G506" s="40"/>
      <c r="I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</row>
    <row r="507" spans="1:67" s="14" customFormat="1" ht="15" customHeight="1" x14ac:dyDescent="0.2">
      <c r="A507"/>
      <c r="B507" s="40"/>
      <c r="C507" s="553"/>
      <c r="D507" s="40"/>
      <c r="E507" s="40"/>
      <c r="F507" s="553"/>
      <c r="G507" s="40"/>
      <c r="I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</row>
    <row r="508" spans="1:67" s="14" customFormat="1" ht="15" customHeight="1" x14ac:dyDescent="0.2">
      <c r="A508"/>
      <c r="B508" s="40"/>
      <c r="C508" s="553"/>
      <c r="D508" s="40"/>
      <c r="E508" s="40"/>
      <c r="F508" s="553"/>
      <c r="G508" s="40"/>
      <c r="I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</row>
    <row r="509" spans="1:67" s="14" customFormat="1" ht="15" customHeight="1" x14ac:dyDescent="0.2">
      <c r="A509"/>
      <c r="B509" s="40"/>
      <c r="C509" s="553"/>
      <c r="D509" s="40"/>
      <c r="E509" s="40"/>
      <c r="F509" s="553"/>
      <c r="G509" s="40"/>
      <c r="I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</row>
    <row r="510" spans="1:67" s="14" customFormat="1" ht="15" customHeight="1" x14ac:dyDescent="0.2">
      <c r="A510"/>
      <c r="B510" s="40"/>
      <c r="C510" s="553"/>
      <c r="D510" s="40"/>
      <c r="E510" s="40"/>
      <c r="F510" s="553"/>
      <c r="G510" s="40"/>
      <c r="I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</row>
    <row r="511" spans="1:67" s="14" customFormat="1" ht="15" customHeight="1" x14ac:dyDescent="0.2">
      <c r="A511"/>
      <c r="B511" s="40"/>
      <c r="C511" s="553"/>
      <c r="D511" s="40"/>
      <c r="E511" s="40"/>
      <c r="F511" s="553"/>
      <c r="G511" s="40"/>
      <c r="I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</row>
    <row r="512" spans="1:67" s="14" customFormat="1" ht="15" customHeight="1" x14ac:dyDescent="0.2">
      <c r="A512"/>
      <c r="B512" s="40"/>
      <c r="C512" s="553"/>
      <c r="D512" s="40"/>
      <c r="E512" s="40"/>
      <c r="F512" s="553"/>
      <c r="G512" s="40"/>
      <c r="I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</row>
    <row r="513" spans="1:67" s="14" customFormat="1" ht="15" customHeight="1" x14ac:dyDescent="0.2">
      <c r="A513"/>
      <c r="B513" s="40"/>
      <c r="C513" s="553"/>
      <c r="D513" s="40"/>
      <c r="E513" s="40"/>
      <c r="F513" s="553"/>
      <c r="G513" s="40"/>
      <c r="I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</row>
    <row r="514" spans="1:67" s="14" customFormat="1" ht="15" customHeight="1" x14ac:dyDescent="0.2">
      <c r="A514"/>
      <c r="B514" s="40"/>
      <c r="C514" s="553"/>
      <c r="D514" s="40"/>
      <c r="E514" s="40"/>
      <c r="F514" s="553"/>
      <c r="G514" s="40"/>
      <c r="I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</row>
    <row r="515" spans="1:67" s="14" customFormat="1" ht="15" customHeight="1" x14ac:dyDescent="0.2">
      <c r="A515"/>
      <c r="B515" s="40"/>
      <c r="C515" s="553"/>
      <c r="D515" s="40"/>
      <c r="E515" s="40"/>
      <c r="F515" s="553"/>
      <c r="G515" s="40"/>
      <c r="I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</row>
    <row r="516" spans="1:67" s="14" customFormat="1" ht="15" customHeight="1" x14ac:dyDescent="0.2">
      <c r="A516"/>
      <c r="B516" s="40"/>
      <c r="C516" s="553"/>
      <c r="D516" s="40"/>
      <c r="E516" s="40"/>
      <c r="F516" s="553"/>
      <c r="G516" s="40"/>
      <c r="I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</row>
    <row r="517" spans="1:67" s="14" customFormat="1" ht="15" customHeight="1" x14ac:dyDescent="0.2">
      <c r="A517"/>
      <c r="B517" s="40"/>
      <c r="C517" s="553"/>
      <c r="D517" s="40"/>
      <c r="E517" s="40"/>
      <c r="F517" s="553"/>
      <c r="G517" s="40"/>
      <c r="I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</row>
    <row r="518" spans="1:67" s="14" customFormat="1" ht="15" customHeight="1" x14ac:dyDescent="0.2">
      <c r="A518"/>
      <c r="B518" s="40"/>
      <c r="C518" s="553"/>
      <c r="D518" s="40"/>
      <c r="E518" s="40"/>
      <c r="F518" s="553"/>
      <c r="G518" s="40"/>
      <c r="I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</row>
    <row r="519" spans="1:67" s="14" customFormat="1" ht="15" customHeight="1" x14ac:dyDescent="0.2">
      <c r="A519"/>
      <c r="B519" s="40"/>
      <c r="C519" s="553"/>
      <c r="D519" s="40"/>
      <c r="E519" s="40"/>
      <c r="F519" s="553"/>
      <c r="G519" s="40"/>
      <c r="I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</row>
    <row r="520" spans="1:67" s="14" customFormat="1" ht="15" customHeight="1" x14ac:dyDescent="0.2">
      <c r="A520"/>
      <c r="B520" s="40"/>
      <c r="C520" s="553"/>
      <c r="D520" s="40"/>
      <c r="E520" s="40"/>
      <c r="F520" s="553"/>
      <c r="G520" s="40"/>
      <c r="I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</row>
    <row r="521" spans="1:67" s="14" customFormat="1" ht="15" customHeight="1" x14ac:dyDescent="0.2">
      <c r="A521"/>
      <c r="B521" s="40"/>
      <c r="C521" s="553"/>
      <c r="D521" s="40"/>
      <c r="E521" s="40"/>
      <c r="F521" s="553"/>
      <c r="G521" s="40"/>
      <c r="I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</row>
    <row r="522" spans="1:67" s="14" customFormat="1" ht="15" customHeight="1" x14ac:dyDescent="0.2">
      <c r="A522"/>
      <c r="B522" s="40"/>
      <c r="C522" s="553"/>
      <c r="D522" s="40"/>
      <c r="E522" s="40"/>
      <c r="F522" s="553"/>
      <c r="G522" s="40"/>
      <c r="I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</row>
    <row r="523" spans="1:67" s="14" customFormat="1" ht="15" customHeight="1" x14ac:dyDescent="0.2">
      <c r="A523"/>
      <c r="B523" s="40"/>
      <c r="C523" s="553"/>
      <c r="D523" s="40"/>
      <c r="E523" s="40"/>
      <c r="F523" s="553"/>
      <c r="G523" s="40"/>
      <c r="I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</row>
    <row r="524" spans="1:67" s="14" customFormat="1" ht="15" customHeight="1" x14ac:dyDescent="0.2">
      <c r="A524"/>
      <c r="B524" s="40"/>
      <c r="C524" s="553"/>
      <c r="D524" s="40"/>
      <c r="E524" s="40"/>
      <c r="F524" s="553"/>
      <c r="G524" s="40"/>
      <c r="I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</row>
    <row r="525" spans="1:67" s="14" customFormat="1" ht="15" customHeight="1" x14ac:dyDescent="0.2">
      <c r="A525"/>
      <c r="B525" s="40"/>
      <c r="C525" s="553"/>
      <c r="D525" s="40"/>
      <c r="E525" s="40"/>
      <c r="F525" s="553"/>
      <c r="G525" s="40"/>
      <c r="I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</row>
    <row r="526" spans="1:67" s="14" customFormat="1" ht="15" customHeight="1" x14ac:dyDescent="0.2">
      <c r="A526"/>
      <c r="B526" s="40"/>
      <c r="C526" s="553"/>
      <c r="D526" s="40"/>
      <c r="E526" s="40"/>
      <c r="F526" s="553"/>
      <c r="G526" s="40"/>
      <c r="I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</row>
    <row r="527" spans="1:67" s="14" customFormat="1" ht="15" customHeight="1" x14ac:dyDescent="0.2">
      <c r="A527"/>
      <c r="B527" s="40"/>
      <c r="C527" s="553"/>
      <c r="D527" s="40"/>
      <c r="E527" s="40"/>
      <c r="F527" s="553"/>
      <c r="G527" s="40"/>
      <c r="I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</row>
    <row r="528" spans="1:67" s="14" customFormat="1" ht="15" customHeight="1" x14ac:dyDescent="0.2">
      <c r="A528"/>
      <c r="B528" s="40"/>
      <c r="C528" s="553"/>
      <c r="D528" s="40"/>
      <c r="E528" s="40"/>
      <c r="F528" s="553"/>
      <c r="G528" s="40"/>
      <c r="I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</row>
    <row r="529" spans="1:67" s="14" customFormat="1" ht="15" customHeight="1" x14ac:dyDescent="0.2">
      <c r="A529"/>
      <c r="B529" s="40"/>
      <c r="C529" s="553"/>
      <c r="D529" s="40"/>
      <c r="E529" s="40"/>
      <c r="F529" s="553"/>
      <c r="G529" s="40"/>
      <c r="I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</row>
    <row r="530" spans="1:67" s="14" customFormat="1" ht="15" customHeight="1" x14ac:dyDescent="0.2">
      <c r="A530"/>
      <c r="B530" s="40"/>
      <c r="C530" s="553"/>
      <c r="D530" s="40"/>
      <c r="E530" s="40"/>
      <c r="F530" s="553"/>
      <c r="G530" s="40"/>
      <c r="I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</row>
    <row r="531" spans="1:67" s="14" customFormat="1" ht="15" customHeight="1" x14ac:dyDescent="0.2">
      <c r="A531"/>
      <c r="B531" s="40"/>
      <c r="C531" s="553"/>
      <c r="D531" s="40"/>
      <c r="E531" s="40"/>
      <c r="F531" s="553"/>
      <c r="G531" s="40"/>
      <c r="I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</row>
    <row r="532" spans="1:67" s="14" customFormat="1" ht="15" customHeight="1" x14ac:dyDescent="0.2">
      <c r="A532"/>
      <c r="B532" s="40"/>
      <c r="C532" s="553"/>
      <c r="D532" s="40"/>
      <c r="E532" s="40"/>
      <c r="F532" s="553"/>
      <c r="G532" s="40"/>
      <c r="I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</row>
    <row r="533" spans="1:67" s="14" customFormat="1" ht="15" customHeight="1" x14ac:dyDescent="0.2">
      <c r="A533"/>
      <c r="B533" s="40"/>
      <c r="C533" s="553"/>
      <c r="D533" s="40"/>
      <c r="E533" s="40"/>
      <c r="F533" s="553"/>
      <c r="G533" s="40"/>
      <c r="I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</row>
    <row r="534" spans="1:67" s="14" customFormat="1" ht="15" customHeight="1" x14ac:dyDescent="0.2">
      <c r="A534"/>
      <c r="B534" s="40"/>
      <c r="C534" s="553"/>
      <c r="D534" s="40"/>
      <c r="E534" s="40"/>
      <c r="F534" s="553"/>
      <c r="G534" s="40"/>
      <c r="I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</row>
    <row r="535" spans="1:67" s="14" customFormat="1" ht="15" customHeight="1" x14ac:dyDescent="0.2">
      <c r="A535"/>
      <c r="B535" s="40"/>
      <c r="C535" s="553"/>
      <c r="D535" s="40"/>
      <c r="E535" s="40"/>
      <c r="F535" s="553"/>
      <c r="G535" s="40"/>
      <c r="I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</row>
    <row r="536" spans="1:67" s="14" customFormat="1" ht="15" customHeight="1" x14ac:dyDescent="0.2">
      <c r="A536"/>
      <c r="B536" s="40"/>
      <c r="C536" s="553"/>
      <c r="D536" s="40"/>
      <c r="E536" s="40"/>
      <c r="F536" s="553"/>
      <c r="G536" s="40"/>
      <c r="I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</row>
    <row r="537" spans="1:67" s="14" customFormat="1" ht="15" customHeight="1" x14ac:dyDescent="0.2">
      <c r="A537"/>
      <c r="B537" s="40"/>
      <c r="C537" s="553"/>
      <c r="D537" s="40"/>
      <c r="E537" s="40"/>
      <c r="F537" s="553"/>
      <c r="G537" s="40"/>
      <c r="I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</row>
    <row r="538" spans="1:67" s="14" customFormat="1" ht="15" customHeight="1" x14ac:dyDescent="0.2">
      <c r="A538"/>
      <c r="B538" s="40"/>
      <c r="C538" s="553"/>
      <c r="D538" s="40"/>
      <c r="E538" s="40"/>
      <c r="F538" s="553"/>
      <c r="G538" s="40"/>
      <c r="I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</row>
    <row r="539" spans="1:67" s="14" customFormat="1" ht="15" customHeight="1" x14ac:dyDescent="0.2">
      <c r="A539"/>
      <c r="B539" s="40"/>
      <c r="C539" s="553"/>
      <c r="D539" s="40"/>
      <c r="E539" s="40"/>
      <c r="F539" s="553"/>
      <c r="G539" s="40"/>
      <c r="I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</row>
    <row r="540" spans="1:67" s="14" customFormat="1" ht="15" customHeight="1" x14ac:dyDescent="0.2">
      <c r="A540"/>
      <c r="B540" s="40"/>
      <c r="C540" s="553"/>
      <c r="D540" s="40"/>
      <c r="E540" s="40"/>
      <c r="F540" s="553"/>
      <c r="G540" s="40"/>
      <c r="I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</row>
    <row r="541" spans="1:67" s="14" customFormat="1" ht="15" customHeight="1" x14ac:dyDescent="0.2">
      <c r="A541"/>
      <c r="B541" s="40"/>
      <c r="C541" s="553"/>
      <c r="D541" s="40"/>
      <c r="E541" s="40"/>
      <c r="F541" s="553"/>
      <c r="G541" s="40"/>
      <c r="I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</row>
    <row r="542" spans="1:67" s="14" customFormat="1" ht="15" customHeight="1" x14ac:dyDescent="0.2">
      <c r="A542"/>
      <c r="B542" s="40"/>
      <c r="C542" s="553"/>
      <c r="D542" s="40"/>
      <c r="E542" s="40"/>
      <c r="F542" s="553"/>
      <c r="G542" s="40"/>
      <c r="I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</row>
    <row r="543" spans="1:67" s="14" customFormat="1" ht="15" customHeight="1" x14ac:dyDescent="0.2">
      <c r="A543"/>
      <c r="B543" s="40"/>
      <c r="C543" s="553"/>
      <c r="D543" s="40"/>
      <c r="E543" s="40"/>
      <c r="F543" s="553"/>
      <c r="G543" s="40"/>
      <c r="I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</row>
    <row r="544" spans="1:67" s="14" customFormat="1" ht="15" customHeight="1" x14ac:dyDescent="0.2">
      <c r="A544"/>
      <c r="B544" s="40"/>
      <c r="C544" s="553"/>
      <c r="D544" s="40"/>
      <c r="E544" s="40"/>
      <c r="F544" s="553"/>
      <c r="G544" s="40"/>
      <c r="I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</row>
    <row r="545" spans="1:67" s="14" customFormat="1" ht="15" customHeight="1" x14ac:dyDescent="0.2">
      <c r="A545"/>
      <c r="B545" s="40"/>
      <c r="C545" s="553"/>
      <c r="D545" s="40"/>
      <c r="E545" s="40"/>
      <c r="F545" s="553"/>
      <c r="G545" s="40"/>
      <c r="I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</row>
    <row r="546" spans="1:67" s="14" customFormat="1" ht="15" customHeight="1" x14ac:dyDescent="0.2">
      <c r="A546"/>
      <c r="B546" s="40"/>
      <c r="C546" s="553"/>
      <c r="D546" s="40"/>
      <c r="E546" s="40"/>
      <c r="F546" s="553"/>
      <c r="G546" s="40"/>
      <c r="I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</row>
    <row r="547" spans="1:67" s="14" customFormat="1" ht="15" customHeight="1" x14ac:dyDescent="0.2">
      <c r="A547"/>
      <c r="B547" s="40"/>
      <c r="C547" s="553"/>
      <c r="D547" s="40"/>
      <c r="E547" s="40"/>
      <c r="F547" s="553"/>
      <c r="G547" s="40"/>
      <c r="I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</row>
    <row r="548" spans="1:67" s="14" customFormat="1" ht="15" customHeight="1" x14ac:dyDescent="0.2">
      <c r="A548"/>
      <c r="B548" s="40"/>
      <c r="C548" s="553"/>
      <c r="D548" s="40"/>
      <c r="E548" s="40"/>
      <c r="F548" s="553"/>
      <c r="G548" s="40"/>
      <c r="I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</row>
    <row r="549" spans="1:67" s="14" customFormat="1" ht="15" customHeight="1" x14ac:dyDescent="0.2">
      <c r="A549"/>
      <c r="B549" s="40"/>
      <c r="C549" s="553"/>
      <c r="D549" s="40"/>
      <c r="E549" s="40"/>
      <c r="F549" s="553"/>
      <c r="G549" s="40"/>
      <c r="I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</row>
    <row r="550" spans="1:67" s="14" customFormat="1" ht="15" customHeight="1" x14ac:dyDescent="0.2">
      <c r="A550"/>
      <c r="B550" s="40"/>
      <c r="C550" s="553"/>
      <c r="D550" s="40"/>
      <c r="E550" s="40"/>
      <c r="F550" s="553"/>
      <c r="G550" s="40"/>
      <c r="I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</row>
    <row r="551" spans="1:67" s="14" customFormat="1" ht="15" customHeight="1" x14ac:dyDescent="0.2">
      <c r="A551"/>
      <c r="B551" s="40"/>
      <c r="C551" s="553"/>
      <c r="D551" s="40"/>
      <c r="E551" s="40"/>
      <c r="F551" s="553"/>
      <c r="G551" s="40"/>
      <c r="I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</row>
    <row r="552" spans="1:67" s="14" customFormat="1" ht="15" customHeight="1" x14ac:dyDescent="0.2">
      <c r="A552"/>
      <c r="B552" s="40"/>
      <c r="C552" s="553"/>
      <c r="D552" s="40"/>
      <c r="E552" s="40"/>
      <c r="F552" s="553"/>
      <c r="G552" s="40"/>
      <c r="I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</row>
    <row r="553" spans="1:67" s="14" customFormat="1" ht="15" customHeight="1" x14ac:dyDescent="0.2">
      <c r="A553"/>
      <c r="B553" s="40"/>
      <c r="C553" s="553"/>
      <c r="D553" s="40"/>
      <c r="E553" s="40"/>
      <c r="F553" s="553"/>
      <c r="G553" s="40"/>
      <c r="I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</row>
    <row r="554" spans="1:67" s="14" customFormat="1" ht="15" customHeight="1" x14ac:dyDescent="0.2">
      <c r="A554"/>
      <c r="B554" s="40"/>
      <c r="C554" s="553"/>
      <c r="D554" s="40"/>
      <c r="E554" s="40"/>
      <c r="F554" s="553"/>
      <c r="G554" s="40"/>
      <c r="I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</row>
    <row r="555" spans="1:67" s="14" customFormat="1" ht="15" customHeight="1" x14ac:dyDescent="0.2">
      <c r="A555"/>
      <c r="B555" s="40"/>
      <c r="C555" s="553"/>
      <c r="D555" s="40"/>
      <c r="E555" s="40"/>
      <c r="F555" s="553"/>
      <c r="G555" s="40"/>
      <c r="I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</row>
    <row r="556" spans="1:67" s="14" customFormat="1" ht="15" customHeight="1" x14ac:dyDescent="0.2">
      <c r="A556"/>
      <c r="B556" s="40"/>
      <c r="C556" s="553"/>
      <c r="D556" s="40"/>
      <c r="E556" s="40"/>
      <c r="F556" s="553"/>
      <c r="G556" s="40"/>
      <c r="I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</row>
    <row r="557" spans="1:67" s="14" customFormat="1" ht="15" customHeight="1" x14ac:dyDescent="0.2">
      <c r="A557"/>
      <c r="B557" s="40"/>
      <c r="C557" s="553"/>
      <c r="D557" s="40"/>
      <c r="E557" s="40"/>
      <c r="F557" s="553"/>
      <c r="G557" s="40"/>
      <c r="I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</row>
    <row r="558" spans="1:67" s="14" customFormat="1" ht="15" customHeight="1" x14ac:dyDescent="0.2">
      <c r="A558"/>
      <c r="B558" s="40"/>
      <c r="C558" s="553"/>
      <c r="D558" s="40"/>
      <c r="E558" s="40"/>
      <c r="F558" s="553"/>
      <c r="G558" s="40"/>
      <c r="I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</row>
    <row r="559" spans="1:67" s="14" customFormat="1" ht="15" customHeight="1" x14ac:dyDescent="0.2">
      <c r="A559"/>
      <c r="B559" s="40"/>
      <c r="C559" s="553"/>
      <c r="D559" s="40"/>
      <c r="E559" s="40"/>
      <c r="F559" s="553"/>
      <c r="G559" s="40"/>
      <c r="I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</row>
    <row r="560" spans="1:67" s="14" customFormat="1" ht="15" customHeight="1" x14ac:dyDescent="0.2">
      <c r="A560"/>
      <c r="B560" s="40"/>
      <c r="C560" s="553"/>
      <c r="D560" s="40"/>
      <c r="E560" s="40"/>
      <c r="F560" s="553"/>
      <c r="G560" s="40"/>
      <c r="I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</row>
    <row r="561" spans="1:67" s="14" customFormat="1" ht="15" customHeight="1" x14ac:dyDescent="0.2">
      <c r="A561"/>
      <c r="B561" s="40"/>
      <c r="C561" s="553"/>
      <c r="D561" s="40"/>
      <c r="E561" s="40"/>
      <c r="F561" s="553"/>
      <c r="G561" s="40"/>
      <c r="I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</row>
    <row r="562" spans="1:67" s="14" customFormat="1" ht="15" customHeight="1" x14ac:dyDescent="0.2">
      <c r="A562"/>
      <c r="B562" s="40"/>
      <c r="C562" s="553"/>
      <c r="D562" s="40"/>
      <c r="E562" s="40"/>
      <c r="F562" s="553"/>
      <c r="G562" s="40"/>
      <c r="I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</row>
    <row r="563" spans="1:67" s="14" customFormat="1" ht="15" customHeight="1" x14ac:dyDescent="0.2">
      <c r="A563"/>
      <c r="B563" s="40"/>
      <c r="C563" s="553"/>
      <c r="D563" s="40"/>
      <c r="E563" s="40"/>
      <c r="F563" s="553"/>
      <c r="G563" s="40"/>
      <c r="I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</row>
    <row r="564" spans="1:67" s="14" customFormat="1" ht="15" customHeight="1" x14ac:dyDescent="0.2">
      <c r="A564"/>
      <c r="B564" s="40"/>
      <c r="C564" s="553"/>
      <c r="D564" s="40"/>
      <c r="E564" s="40"/>
      <c r="F564" s="553"/>
      <c r="G564" s="40"/>
      <c r="I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</row>
    <row r="565" spans="1:67" s="14" customFormat="1" ht="15" customHeight="1" x14ac:dyDescent="0.2">
      <c r="A565"/>
      <c r="B565" s="40"/>
      <c r="C565" s="553"/>
      <c r="D565" s="40"/>
      <c r="E565" s="40"/>
      <c r="F565" s="553"/>
      <c r="G565" s="40"/>
      <c r="I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</row>
    <row r="566" spans="1:67" s="14" customFormat="1" ht="15" customHeight="1" x14ac:dyDescent="0.2">
      <c r="A566"/>
      <c r="B566" s="40"/>
      <c r="C566" s="553"/>
      <c r="D566" s="40"/>
      <c r="E566" s="40"/>
      <c r="F566" s="553"/>
      <c r="G566" s="40"/>
      <c r="I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</row>
    <row r="567" spans="1:67" s="14" customFormat="1" ht="15" customHeight="1" x14ac:dyDescent="0.2">
      <c r="A567"/>
      <c r="B567" s="40"/>
      <c r="C567" s="553"/>
      <c r="D567" s="40"/>
      <c r="E567" s="40"/>
      <c r="F567" s="553"/>
      <c r="G567" s="40"/>
      <c r="I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</row>
    <row r="568" spans="1:67" s="14" customFormat="1" ht="15" customHeight="1" x14ac:dyDescent="0.2">
      <c r="A568"/>
      <c r="B568" s="40"/>
      <c r="C568" s="553"/>
      <c r="D568" s="40"/>
      <c r="E568" s="40"/>
      <c r="F568" s="553"/>
      <c r="G568" s="40"/>
      <c r="I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</row>
    <row r="569" spans="1:67" s="14" customFormat="1" ht="15" customHeight="1" x14ac:dyDescent="0.2">
      <c r="A569"/>
      <c r="B569" s="40"/>
      <c r="C569" s="553"/>
      <c r="D569" s="40"/>
      <c r="E569" s="40"/>
      <c r="F569" s="553"/>
      <c r="G569" s="40"/>
      <c r="I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</row>
    <row r="570" spans="1:67" s="14" customFormat="1" ht="15" customHeight="1" x14ac:dyDescent="0.2">
      <c r="A570"/>
      <c r="B570" s="40"/>
      <c r="C570" s="553"/>
      <c r="D570" s="40"/>
      <c r="E570" s="40"/>
      <c r="F570" s="553"/>
      <c r="G570" s="40"/>
      <c r="I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</row>
    <row r="571" spans="1:67" s="14" customFormat="1" ht="15" customHeight="1" x14ac:dyDescent="0.2">
      <c r="A571"/>
      <c r="B571" s="40"/>
      <c r="C571" s="553"/>
      <c r="D571" s="40"/>
      <c r="E571" s="40"/>
      <c r="F571" s="553"/>
      <c r="G571" s="40"/>
      <c r="I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</row>
    <row r="572" spans="1:67" s="14" customFormat="1" ht="15" customHeight="1" x14ac:dyDescent="0.2">
      <c r="A572"/>
      <c r="B572" s="40"/>
      <c r="C572" s="553"/>
      <c r="D572" s="40"/>
      <c r="E572" s="40"/>
      <c r="F572" s="553"/>
      <c r="G572" s="40"/>
      <c r="I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</row>
    <row r="573" spans="1:67" s="14" customFormat="1" ht="15" customHeight="1" x14ac:dyDescent="0.2">
      <c r="A573"/>
      <c r="B573" s="40"/>
      <c r="C573" s="553"/>
      <c r="D573" s="40"/>
      <c r="E573" s="40"/>
      <c r="F573" s="553"/>
      <c r="G573" s="40"/>
      <c r="I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</row>
    <row r="574" spans="1:67" s="14" customFormat="1" ht="15" customHeight="1" x14ac:dyDescent="0.2">
      <c r="A574"/>
      <c r="B574" s="40"/>
      <c r="C574" s="553"/>
      <c r="D574" s="40"/>
      <c r="E574" s="40"/>
      <c r="F574" s="553"/>
      <c r="G574" s="40"/>
      <c r="I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</row>
    <row r="575" spans="1:67" s="14" customFormat="1" ht="15" customHeight="1" x14ac:dyDescent="0.2">
      <c r="A575"/>
      <c r="B575" s="40"/>
      <c r="C575" s="553"/>
      <c r="D575" s="40"/>
      <c r="E575" s="40"/>
      <c r="F575" s="553"/>
      <c r="G575" s="40"/>
      <c r="I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</row>
    <row r="576" spans="1:67" s="14" customFormat="1" ht="15" customHeight="1" x14ac:dyDescent="0.2">
      <c r="A576"/>
      <c r="B576" s="40"/>
      <c r="C576" s="553"/>
      <c r="D576" s="40"/>
      <c r="E576" s="40"/>
      <c r="F576" s="553"/>
      <c r="G576" s="40"/>
      <c r="I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</row>
    <row r="577" spans="1:67" s="14" customFormat="1" ht="15" customHeight="1" x14ac:dyDescent="0.2">
      <c r="A577"/>
      <c r="B577" s="40"/>
      <c r="C577" s="553"/>
      <c r="D577" s="40"/>
      <c r="E577" s="40"/>
      <c r="F577" s="553"/>
      <c r="G577" s="40"/>
      <c r="I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</row>
    <row r="578" spans="1:67" s="14" customFormat="1" ht="15" customHeight="1" x14ac:dyDescent="0.2">
      <c r="A578"/>
      <c r="B578" s="40"/>
      <c r="C578" s="553"/>
      <c r="D578" s="40"/>
      <c r="E578" s="40"/>
      <c r="F578" s="553"/>
      <c r="G578" s="40"/>
      <c r="I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</row>
    <row r="579" spans="1:67" s="14" customFormat="1" ht="15" customHeight="1" x14ac:dyDescent="0.2">
      <c r="A579"/>
      <c r="B579" s="40"/>
      <c r="C579" s="553"/>
      <c r="D579" s="40"/>
      <c r="E579" s="40"/>
      <c r="F579" s="553"/>
      <c r="G579" s="40"/>
      <c r="I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</row>
    <row r="580" spans="1:67" s="14" customFormat="1" ht="15" customHeight="1" x14ac:dyDescent="0.2">
      <c r="A580"/>
      <c r="B580" s="40"/>
      <c r="C580" s="553"/>
      <c r="D580" s="40"/>
      <c r="E580" s="40"/>
      <c r="F580" s="553"/>
      <c r="G580" s="40"/>
      <c r="I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</row>
    <row r="581" spans="1:67" s="14" customFormat="1" ht="15" customHeight="1" x14ac:dyDescent="0.2">
      <c r="A581"/>
      <c r="B581" s="40"/>
      <c r="C581" s="553"/>
      <c r="D581" s="40"/>
      <c r="E581" s="40"/>
      <c r="F581" s="553"/>
      <c r="G581" s="40"/>
      <c r="I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</row>
    <row r="582" spans="1:67" s="14" customFormat="1" ht="15" customHeight="1" x14ac:dyDescent="0.2">
      <c r="A582"/>
      <c r="B582" s="40"/>
      <c r="C582" s="553"/>
      <c r="D582" s="40"/>
      <c r="E582" s="40"/>
      <c r="F582" s="553"/>
      <c r="G582" s="40"/>
      <c r="I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</row>
    <row r="583" spans="1:67" s="14" customFormat="1" ht="15" customHeight="1" x14ac:dyDescent="0.2">
      <c r="A583"/>
      <c r="B583" s="40"/>
      <c r="C583" s="553"/>
      <c r="D583" s="40"/>
      <c r="E583" s="40"/>
      <c r="F583" s="553"/>
      <c r="G583" s="40"/>
      <c r="I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</row>
    <row r="584" spans="1:67" s="14" customFormat="1" ht="15" customHeight="1" x14ac:dyDescent="0.2">
      <c r="A584"/>
      <c r="B584" s="40"/>
      <c r="C584" s="553"/>
      <c r="D584" s="40"/>
      <c r="E584" s="40"/>
      <c r="F584" s="553"/>
      <c r="G584" s="40"/>
      <c r="I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</row>
    <row r="585" spans="1:67" s="14" customFormat="1" ht="15" customHeight="1" x14ac:dyDescent="0.2">
      <c r="A585"/>
      <c r="B585" s="40"/>
      <c r="C585" s="553"/>
      <c r="D585" s="40"/>
      <c r="E585" s="40"/>
      <c r="F585" s="553"/>
      <c r="G585" s="40"/>
      <c r="I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</row>
    <row r="586" spans="1:67" s="14" customFormat="1" ht="15" customHeight="1" x14ac:dyDescent="0.2">
      <c r="A586"/>
      <c r="B586" s="40"/>
      <c r="C586" s="553"/>
      <c r="D586" s="40"/>
      <c r="E586" s="40"/>
      <c r="F586" s="553"/>
      <c r="G586" s="40"/>
      <c r="I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</row>
    <row r="587" spans="1:67" s="14" customFormat="1" ht="15" customHeight="1" x14ac:dyDescent="0.2">
      <c r="A587"/>
      <c r="B587" s="40"/>
      <c r="C587" s="553"/>
      <c r="D587" s="40"/>
      <c r="E587" s="40"/>
      <c r="F587" s="553"/>
      <c r="G587" s="40"/>
      <c r="I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</row>
    <row r="588" spans="1:67" s="14" customFormat="1" ht="15" customHeight="1" x14ac:dyDescent="0.2">
      <c r="A588"/>
      <c r="B588" s="40"/>
      <c r="C588" s="553"/>
      <c r="D588" s="40"/>
      <c r="E588" s="40"/>
      <c r="F588" s="553"/>
      <c r="G588" s="40"/>
      <c r="I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</row>
    <row r="589" spans="1:67" s="14" customFormat="1" ht="15" customHeight="1" x14ac:dyDescent="0.2">
      <c r="A589"/>
      <c r="B589" s="40"/>
      <c r="C589" s="553"/>
      <c r="D589" s="40"/>
      <c r="E589" s="40"/>
      <c r="F589" s="553"/>
      <c r="G589" s="40"/>
      <c r="I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</row>
    <row r="590" spans="1:67" s="14" customFormat="1" ht="15" customHeight="1" x14ac:dyDescent="0.2">
      <c r="A590"/>
      <c r="B590" s="40"/>
      <c r="C590" s="553"/>
      <c r="D590" s="40"/>
      <c r="E590" s="40"/>
      <c r="F590" s="553"/>
      <c r="G590" s="40"/>
      <c r="I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</row>
    <row r="591" spans="1:67" s="14" customFormat="1" ht="15" customHeight="1" x14ac:dyDescent="0.2">
      <c r="A591"/>
      <c r="B591" s="40"/>
      <c r="C591" s="553"/>
      <c r="D591" s="40"/>
      <c r="E591" s="40"/>
      <c r="F591" s="553"/>
      <c r="G591" s="40"/>
      <c r="I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</row>
    <row r="592" spans="1:67" s="14" customFormat="1" ht="15" customHeight="1" x14ac:dyDescent="0.2">
      <c r="A592"/>
      <c r="B592" s="40"/>
      <c r="C592" s="553"/>
      <c r="D592" s="40"/>
      <c r="E592" s="40"/>
      <c r="F592" s="553"/>
      <c r="G592" s="40"/>
      <c r="I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</row>
    <row r="593" spans="1:67" s="14" customFormat="1" ht="15" customHeight="1" x14ac:dyDescent="0.2">
      <c r="A593"/>
      <c r="B593" s="40"/>
      <c r="C593" s="553"/>
      <c r="D593" s="40"/>
      <c r="E593" s="40"/>
      <c r="F593" s="553"/>
      <c r="G593" s="40"/>
      <c r="I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</row>
    <row r="594" spans="1:67" s="14" customFormat="1" ht="15" customHeight="1" x14ac:dyDescent="0.2">
      <c r="A594"/>
      <c r="B594" s="40"/>
      <c r="C594" s="553"/>
      <c r="D594" s="40"/>
      <c r="E594" s="40"/>
      <c r="F594" s="553"/>
      <c r="G594" s="40"/>
      <c r="I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</row>
    <row r="595" spans="1:67" s="14" customFormat="1" ht="15" customHeight="1" x14ac:dyDescent="0.2">
      <c r="A595"/>
      <c r="B595" s="40"/>
      <c r="C595" s="553"/>
      <c r="D595" s="40"/>
      <c r="E595" s="40"/>
      <c r="F595" s="553"/>
      <c r="G595" s="40"/>
      <c r="I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</row>
    <row r="596" spans="1:67" s="14" customFormat="1" ht="15" customHeight="1" x14ac:dyDescent="0.2">
      <c r="A596"/>
      <c r="B596" s="40"/>
      <c r="C596" s="553"/>
      <c r="D596" s="40"/>
      <c r="E596" s="40"/>
      <c r="F596" s="553"/>
      <c r="G596" s="40"/>
      <c r="I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</row>
    <row r="597" spans="1:67" s="14" customFormat="1" ht="15" customHeight="1" x14ac:dyDescent="0.2">
      <c r="A597"/>
      <c r="B597" s="40"/>
      <c r="C597" s="553"/>
      <c r="D597" s="40"/>
      <c r="E597" s="40"/>
      <c r="F597" s="553"/>
      <c r="G597" s="40"/>
      <c r="I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</row>
    <row r="598" spans="1:67" s="14" customFormat="1" ht="15" customHeight="1" x14ac:dyDescent="0.2">
      <c r="A598"/>
      <c r="B598" s="40"/>
      <c r="C598" s="553"/>
      <c r="D598" s="40"/>
      <c r="E598" s="40"/>
      <c r="F598" s="553"/>
      <c r="G598" s="40"/>
      <c r="I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</row>
    <row r="599" spans="1:67" s="14" customFormat="1" ht="15" customHeight="1" x14ac:dyDescent="0.2">
      <c r="A599"/>
      <c r="B599" s="40"/>
      <c r="C599" s="553"/>
      <c r="D599" s="40"/>
      <c r="E599" s="40"/>
      <c r="F599" s="553"/>
      <c r="G599" s="40"/>
      <c r="I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</row>
    <row r="600" spans="1:67" s="14" customFormat="1" ht="15" customHeight="1" x14ac:dyDescent="0.2">
      <c r="A600"/>
      <c r="B600" s="40"/>
      <c r="C600" s="553"/>
      <c r="D600" s="40"/>
      <c r="E600" s="40"/>
      <c r="F600" s="553"/>
      <c r="G600" s="40"/>
      <c r="I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</row>
    <row r="601" spans="1:67" s="14" customFormat="1" ht="15" customHeight="1" x14ac:dyDescent="0.2">
      <c r="A601"/>
      <c r="B601" s="40"/>
      <c r="C601" s="553"/>
      <c r="D601" s="40"/>
      <c r="E601" s="40"/>
      <c r="F601" s="553"/>
      <c r="G601" s="40"/>
      <c r="I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</row>
    <row r="602" spans="1:67" s="14" customFormat="1" ht="15" customHeight="1" x14ac:dyDescent="0.2">
      <c r="A602"/>
      <c r="B602" s="40"/>
      <c r="C602" s="553"/>
      <c r="D602" s="40"/>
      <c r="E602" s="40"/>
      <c r="F602" s="553"/>
      <c r="G602" s="40"/>
      <c r="I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</row>
    <row r="603" spans="1:67" s="14" customFormat="1" ht="15" customHeight="1" x14ac:dyDescent="0.2">
      <c r="A603"/>
      <c r="B603" s="40"/>
      <c r="C603" s="553"/>
      <c r="D603" s="40"/>
      <c r="E603" s="40"/>
      <c r="F603" s="553"/>
      <c r="G603" s="40"/>
      <c r="I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</row>
    <row r="604" spans="1:67" s="14" customFormat="1" ht="15" customHeight="1" x14ac:dyDescent="0.2">
      <c r="A604"/>
      <c r="B604" s="40"/>
      <c r="C604" s="553"/>
      <c r="D604" s="40"/>
      <c r="E604" s="40"/>
      <c r="F604" s="553"/>
      <c r="G604" s="40"/>
      <c r="I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</row>
    <row r="605" spans="1:67" s="14" customFormat="1" ht="15" customHeight="1" x14ac:dyDescent="0.2">
      <c r="A605"/>
      <c r="B605" s="40"/>
      <c r="C605" s="553"/>
      <c r="D605" s="40"/>
      <c r="E605" s="40"/>
      <c r="F605" s="553"/>
      <c r="G605" s="40"/>
      <c r="I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</row>
    <row r="606" spans="1:67" s="14" customFormat="1" ht="15" customHeight="1" x14ac:dyDescent="0.2">
      <c r="A606"/>
      <c r="B606" s="40"/>
      <c r="C606" s="553"/>
      <c r="D606" s="40"/>
      <c r="E606" s="40"/>
      <c r="F606" s="553"/>
      <c r="G606" s="40"/>
      <c r="I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</row>
    <row r="607" spans="1:67" s="14" customFormat="1" ht="15" customHeight="1" x14ac:dyDescent="0.2">
      <c r="A607"/>
      <c r="B607" s="40"/>
      <c r="C607" s="553"/>
      <c r="D607" s="40"/>
      <c r="E607" s="40"/>
      <c r="F607" s="553"/>
      <c r="G607" s="40"/>
      <c r="I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</row>
    <row r="608" spans="1:67" s="14" customFormat="1" ht="15" customHeight="1" x14ac:dyDescent="0.2">
      <c r="A608"/>
      <c r="B608" s="40"/>
      <c r="C608" s="553"/>
      <c r="D608" s="40"/>
      <c r="E608" s="40"/>
      <c r="F608" s="553"/>
      <c r="G608" s="40"/>
      <c r="I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</row>
    <row r="609" spans="1:67" s="14" customFormat="1" ht="15" customHeight="1" x14ac:dyDescent="0.2">
      <c r="A609"/>
      <c r="B609" s="40"/>
      <c r="C609" s="553"/>
      <c r="D609" s="40"/>
      <c r="E609" s="40"/>
      <c r="F609" s="553"/>
      <c r="G609" s="40"/>
      <c r="I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</row>
    <row r="610" spans="1:67" s="14" customFormat="1" ht="15" customHeight="1" x14ac:dyDescent="0.2">
      <c r="A610"/>
      <c r="B610" s="40"/>
      <c r="C610" s="553"/>
      <c r="D610" s="40"/>
      <c r="E610" s="40"/>
      <c r="F610" s="553"/>
      <c r="G610" s="40"/>
      <c r="I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</row>
    <row r="611" spans="1:67" s="14" customFormat="1" ht="15" customHeight="1" x14ac:dyDescent="0.2">
      <c r="A611"/>
      <c r="B611" s="40"/>
      <c r="C611" s="553"/>
      <c r="D611" s="40"/>
      <c r="E611" s="40"/>
      <c r="F611" s="553"/>
      <c r="G611" s="40"/>
      <c r="I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</row>
    <row r="612" spans="1:67" s="14" customFormat="1" ht="15" customHeight="1" x14ac:dyDescent="0.2">
      <c r="A612"/>
      <c r="B612" s="40"/>
      <c r="C612" s="553"/>
      <c r="D612" s="40"/>
      <c r="E612" s="40"/>
      <c r="F612" s="553"/>
      <c r="G612" s="40"/>
      <c r="I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</row>
    <row r="613" spans="1:67" s="14" customFormat="1" ht="15" customHeight="1" x14ac:dyDescent="0.2">
      <c r="A613"/>
      <c r="B613" s="40"/>
      <c r="C613" s="553"/>
      <c r="D613" s="40"/>
      <c r="E613" s="40"/>
      <c r="F613" s="553"/>
      <c r="G613" s="40"/>
      <c r="I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</row>
    <row r="614" spans="1:67" s="14" customFormat="1" ht="15" customHeight="1" x14ac:dyDescent="0.2">
      <c r="A614"/>
      <c r="B614" s="40"/>
      <c r="C614" s="553"/>
      <c r="D614" s="40"/>
      <c r="E614" s="40"/>
      <c r="F614" s="553"/>
      <c r="G614" s="40"/>
      <c r="I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</row>
    <row r="615" spans="1:67" s="14" customFormat="1" ht="15" customHeight="1" x14ac:dyDescent="0.2">
      <c r="A615"/>
      <c r="B615" s="40"/>
      <c r="C615" s="553"/>
      <c r="D615" s="40"/>
      <c r="E615" s="40"/>
      <c r="F615" s="553"/>
      <c r="G615" s="40"/>
      <c r="I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</row>
    <row r="616" spans="1:67" s="14" customFormat="1" ht="15" customHeight="1" x14ac:dyDescent="0.2">
      <c r="A616"/>
      <c r="B616" s="40"/>
      <c r="C616" s="553"/>
      <c r="D616" s="40"/>
      <c r="E616" s="40"/>
      <c r="F616" s="553"/>
      <c r="G616" s="40"/>
      <c r="I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</row>
    <row r="617" spans="1:67" s="14" customFormat="1" ht="15" customHeight="1" x14ac:dyDescent="0.2">
      <c r="A617"/>
      <c r="B617" s="40"/>
      <c r="C617" s="553"/>
      <c r="D617" s="40"/>
      <c r="E617" s="40"/>
      <c r="F617" s="553"/>
      <c r="G617" s="40"/>
      <c r="I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</row>
    <row r="618" spans="1:67" s="14" customFormat="1" ht="15" customHeight="1" x14ac:dyDescent="0.2">
      <c r="A618"/>
      <c r="B618" s="40"/>
      <c r="C618" s="553"/>
      <c r="D618" s="40"/>
      <c r="E618" s="40"/>
      <c r="F618" s="553"/>
      <c r="G618" s="40"/>
      <c r="I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</row>
    <row r="619" spans="1:67" s="14" customFormat="1" ht="15" customHeight="1" x14ac:dyDescent="0.2">
      <c r="A619"/>
      <c r="B619" s="40"/>
      <c r="C619" s="553"/>
      <c r="D619" s="40"/>
      <c r="E619" s="40"/>
      <c r="F619" s="553"/>
      <c r="G619" s="40"/>
      <c r="I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</row>
    <row r="620" spans="1:67" s="14" customFormat="1" ht="15" customHeight="1" x14ac:dyDescent="0.2">
      <c r="A620"/>
      <c r="B620" s="40"/>
      <c r="C620" s="553"/>
      <c r="D620" s="40"/>
      <c r="E620" s="40"/>
      <c r="F620" s="553"/>
      <c r="G620" s="40"/>
      <c r="I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</row>
    <row r="621" spans="1:67" s="14" customFormat="1" ht="15" customHeight="1" x14ac:dyDescent="0.2">
      <c r="A621"/>
      <c r="B621" s="40"/>
      <c r="C621" s="553"/>
      <c r="D621" s="40"/>
      <c r="E621" s="40"/>
      <c r="F621" s="553"/>
      <c r="G621" s="40"/>
      <c r="I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</row>
    <row r="622" spans="1:67" s="14" customFormat="1" ht="15" customHeight="1" x14ac:dyDescent="0.2">
      <c r="A622"/>
      <c r="B622" s="40"/>
      <c r="C622" s="553"/>
      <c r="D622" s="40"/>
      <c r="E622" s="40"/>
      <c r="F622" s="553"/>
      <c r="G622" s="40"/>
      <c r="I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</row>
    <row r="623" spans="1:67" s="14" customFormat="1" ht="15" customHeight="1" x14ac:dyDescent="0.2">
      <c r="A623"/>
      <c r="B623" s="40"/>
      <c r="C623" s="553"/>
      <c r="D623" s="40"/>
      <c r="E623" s="40"/>
      <c r="F623" s="553"/>
      <c r="G623" s="40"/>
      <c r="I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</row>
    <row r="624" spans="1:67" s="14" customFormat="1" ht="15" customHeight="1" x14ac:dyDescent="0.2">
      <c r="A624"/>
      <c r="B624" s="40"/>
      <c r="C624" s="553"/>
      <c r="D624" s="40"/>
      <c r="E624" s="40"/>
      <c r="F624" s="553"/>
      <c r="G624" s="40"/>
      <c r="I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</row>
    <row r="625" spans="1:67" s="14" customFormat="1" ht="15" customHeight="1" x14ac:dyDescent="0.2">
      <c r="A625"/>
      <c r="B625" s="40"/>
      <c r="C625" s="553"/>
      <c r="D625" s="40"/>
      <c r="E625" s="40"/>
      <c r="F625" s="553"/>
      <c r="G625" s="40"/>
      <c r="I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</row>
    <row r="626" spans="1:67" s="14" customFormat="1" ht="15" customHeight="1" x14ac:dyDescent="0.2">
      <c r="A626"/>
      <c r="B626" s="40"/>
      <c r="C626" s="553"/>
      <c r="D626" s="40"/>
      <c r="E626" s="40"/>
      <c r="F626" s="553"/>
      <c r="G626" s="40"/>
      <c r="I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</row>
    <row r="627" spans="1:67" s="14" customFormat="1" ht="15" customHeight="1" x14ac:dyDescent="0.2">
      <c r="A627"/>
      <c r="B627" s="40"/>
      <c r="C627" s="553"/>
      <c r="D627" s="40"/>
      <c r="E627" s="40"/>
      <c r="F627" s="553"/>
      <c r="G627" s="40"/>
      <c r="I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</row>
    <row r="628" spans="1:67" s="14" customFormat="1" ht="15" customHeight="1" x14ac:dyDescent="0.2">
      <c r="A628"/>
      <c r="B628" s="40"/>
      <c r="C628" s="553"/>
      <c r="D628" s="40"/>
      <c r="E628" s="40"/>
      <c r="F628" s="553"/>
      <c r="G628" s="40"/>
      <c r="I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</row>
    <row r="629" spans="1:67" s="14" customFormat="1" ht="15" customHeight="1" x14ac:dyDescent="0.2">
      <c r="A629"/>
      <c r="B629" s="40"/>
      <c r="C629" s="553"/>
      <c r="D629" s="40"/>
      <c r="E629" s="40"/>
      <c r="F629" s="553"/>
      <c r="G629" s="40"/>
      <c r="I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</row>
    <row r="630" spans="1:67" s="14" customFormat="1" ht="15" customHeight="1" x14ac:dyDescent="0.2">
      <c r="A630"/>
      <c r="B630" s="40"/>
      <c r="C630" s="553"/>
      <c r="D630" s="40"/>
      <c r="E630" s="40"/>
      <c r="F630" s="553"/>
      <c r="G630" s="40"/>
      <c r="I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</row>
    <row r="631" spans="1:67" s="14" customFormat="1" ht="15" customHeight="1" x14ac:dyDescent="0.2">
      <c r="A631"/>
      <c r="B631" s="40"/>
      <c r="C631" s="553"/>
      <c r="D631" s="40"/>
      <c r="E631" s="40"/>
      <c r="F631" s="553"/>
      <c r="G631" s="40"/>
      <c r="I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</row>
    <row r="632" spans="1:67" s="14" customFormat="1" ht="15" customHeight="1" x14ac:dyDescent="0.2">
      <c r="A632"/>
      <c r="B632" s="40"/>
      <c r="C632" s="553"/>
      <c r="D632" s="40"/>
      <c r="E632" s="40"/>
      <c r="F632" s="553"/>
      <c r="G632" s="40"/>
      <c r="I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</row>
    <row r="633" spans="1:67" s="14" customFormat="1" ht="15" customHeight="1" x14ac:dyDescent="0.2">
      <c r="A633"/>
      <c r="B633" s="40"/>
      <c r="C633" s="553"/>
      <c r="D633" s="40"/>
      <c r="E633" s="40"/>
      <c r="F633" s="553"/>
      <c r="G633" s="40"/>
      <c r="I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</row>
    <row r="634" spans="1:67" s="14" customFormat="1" ht="15" customHeight="1" x14ac:dyDescent="0.2">
      <c r="A634"/>
      <c r="B634" s="40"/>
      <c r="C634" s="553"/>
      <c r="D634" s="40"/>
      <c r="E634" s="40"/>
      <c r="F634" s="553"/>
      <c r="G634" s="40"/>
      <c r="I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</row>
    <row r="635" spans="1:67" s="14" customFormat="1" ht="15" customHeight="1" x14ac:dyDescent="0.2">
      <c r="A635"/>
      <c r="B635" s="40"/>
      <c r="C635" s="553"/>
      <c r="D635" s="40"/>
      <c r="E635" s="40"/>
      <c r="F635" s="553"/>
      <c r="G635" s="40"/>
      <c r="I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</row>
    <row r="636" spans="1:67" s="14" customFormat="1" ht="15" customHeight="1" x14ac:dyDescent="0.2">
      <c r="A636"/>
      <c r="B636" s="40"/>
      <c r="C636" s="553"/>
      <c r="D636" s="40"/>
      <c r="E636" s="40"/>
      <c r="F636" s="553"/>
      <c r="G636" s="40"/>
      <c r="I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</row>
    <row r="637" spans="1:67" s="14" customFormat="1" ht="15" customHeight="1" x14ac:dyDescent="0.2">
      <c r="A637"/>
      <c r="B637" s="40"/>
      <c r="C637" s="553"/>
      <c r="D637" s="40"/>
      <c r="E637" s="40"/>
      <c r="F637" s="553"/>
      <c r="G637" s="40"/>
      <c r="I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</row>
    <row r="638" spans="1:67" s="14" customFormat="1" ht="15" customHeight="1" x14ac:dyDescent="0.2">
      <c r="A638"/>
      <c r="B638" s="40"/>
      <c r="C638" s="553"/>
      <c r="D638" s="40"/>
      <c r="E638" s="40"/>
      <c r="F638" s="553"/>
      <c r="G638" s="40"/>
      <c r="I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</row>
    <row r="639" spans="1:67" s="14" customFormat="1" ht="15" customHeight="1" x14ac:dyDescent="0.2">
      <c r="A639"/>
      <c r="B639" s="40"/>
      <c r="C639" s="553"/>
      <c r="D639" s="40"/>
      <c r="E639" s="40"/>
      <c r="F639" s="553"/>
      <c r="G639" s="40"/>
      <c r="I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</row>
    <row r="640" spans="1:67" s="14" customFormat="1" ht="15" customHeight="1" x14ac:dyDescent="0.2">
      <c r="A640"/>
      <c r="B640" s="40"/>
      <c r="C640" s="553"/>
      <c r="D640" s="40"/>
      <c r="E640" s="40"/>
      <c r="F640" s="553"/>
      <c r="G640" s="40"/>
      <c r="I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</row>
    <row r="641" spans="1:67" s="14" customFormat="1" ht="15" customHeight="1" x14ac:dyDescent="0.2">
      <c r="A641"/>
      <c r="B641" s="40"/>
      <c r="C641" s="553"/>
      <c r="D641" s="40"/>
      <c r="E641" s="40"/>
      <c r="F641" s="553"/>
      <c r="G641" s="40"/>
      <c r="I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</row>
    <row r="642" spans="1:67" s="14" customFormat="1" ht="15" customHeight="1" x14ac:dyDescent="0.2">
      <c r="A642"/>
      <c r="B642" s="40"/>
      <c r="C642" s="553"/>
      <c r="D642" s="40"/>
      <c r="E642" s="40"/>
      <c r="F642" s="553"/>
      <c r="G642" s="40"/>
      <c r="I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</row>
    <row r="643" spans="1:67" s="14" customFormat="1" ht="15" customHeight="1" x14ac:dyDescent="0.2">
      <c r="A643"/>
      <c r="B643" s="40"/>
      <c r="C643" s="553"/>
      <c r="D643" s="40"/>
      <c r="E643" s="40"/>
      <c r="F643" s="553"/>
      <c r="G643" s="40"/>
      <c r="I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</row>
    <row r="644" spans="1:67" s="14" customFormat="1" ht="15" customHeight="1" x14ac:dyDescent="0.2">
      <c r="A644"/>
      <c r="B644" s="40"/>
      <c r="C644" s="553"/>
      <c r="D644" s="40"/>
      <c r="E644" s="40"/>
      <c r="F644" s="553"/>
      <c r="G644" s="40"/>
      <c r="I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</row>
    <row r="645" spans="1:67" s="14" customFormat="1" ht="15" customHeight="1" x14ac:dyDescent="0.2">
      <c r="A645"/>
      <c r="B645" s="40"/>
      <c r="C645" s="553"/>
      <c r="D645" s="40"/>
      <c r="E645" s="40"/>
      <c r="F645" s="553"/>
      <c r="G645" s="40"/>
      <c r="I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</row>
    <row r="646" spans="1:67" s="14" customFormat="1" ht="15" customHeight="1" x14ac:dyDescent="0.2">
      <c r="A646"/>
      <c r="B646" s="40"/>
      <c r="C646" s="553"/>
      <c r="D646" s="40"/>
      <c r="E646" s="40"/>
      <c r="F646" s="553"/>
      <c r="G646" s="40"/>
      <c r="I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</row>
    <row r="647" spans="1:67" s="14" customFormat="1" ht="15" customHeight="1" x14ac:dyDescent="0.2">
      <c r="A647"/>
      <c r="B647" s="40"/>
      <c r="C647" s="553"/>
      <c r="D647" s="40"/>
      <c r="E647" s="40"/>
      <c r="F647" s="553"/>
      <c r="G647" s="40"/>
      <c r="I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</row>
    <row r="648" spans="1:67" s="14" customFormat="1" ht="15" customHeight="1" x14ac:dyDescent="0.2">
      <c r="A648"/>
      <c r="B648" s="40"/>
      <c r="C648" s="553"/>
      <c r="D648" s="40"/>
      <c r="E648" s="40"/>
      <c r="F648" s="553"/>
      <c r="G648" s="40"/>
      <c r="I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</row>
    <row r="649" spans="1:67" s="14" customFormat="1" ht="15" customHeight="1" x14ac:dyDescent="0.2">
      <c r="A649"/>
      <c r="B649" s="40"/>
      <c r="C649" s="553"/>
      <c r="D649" s="40"/>
      <c r="E649" s="40"/>
      <c r="F649" s="553"/>
      <c r="G649" s="40"/>
      <c r="I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</row>
    <row r="650" spans="1:67" s="14" customFormat="1" ht="15" customHeight="1" x14ac:dyDescent="0.2">
      <c r="A650"/>
      <c r="B650" s="40"/>
      <c r="C650" s="553"/>
      <c r="D650" s="40"/>
      <c r="E650" s="40"/>
      <c r="F650" s="553"/>
      <c r="G650" s="40"/>
      <c r="I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</row>
    <row r="651" spans="1:67" s="14" customFormat="1" ht="15" customHeight="1" x14ac:dyDescent="0.2">
      <c r="A651"/>
      <c r="B651" s="40"/>
      <c r="C651" s="553"/>
      <c r="D651" s="40"/>
      <c r="E651" s="40"/>
      <c r="F651" s="553"/>
      <c r="G651" s="40"/>
      <c r="I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</row>
    <row r="652" spans="1:67" s="14" customFormat="1" ht="15" customHeight="1" x14ac:dyDescent="0.2">
      <c r="A652"/>
      <c r="B652" s="40"/>
      <c r="C652" s="553"/>
      <c r="D652" s="40"/>
      <c r="E652" s="40"/>
      <c r="F652" s="553"/>
      <c r="G652" s="40"/>
      <c r="I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</row>
    <row r="653" spans="1:67" s="14" customFormat="1" ht="15" customHeight="1" x14ac:dyDescent="0.2">
      <c r="A653"/>
      <c r="B653" s="40"/>
      <c r="C653" s="553"/>
      <c r="D653" s="40"/>
      <c r="E653" s="40"/>
      <c r="F653" s="553"/>
      <c r="G653" s="40"/>
      <c r="I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</row>
    <row r="654" spans="1:67" s="14" customFormat="1" ht="15" customHeight="1" x14ac:dyDescent="0.2">
      <c r="A654"/>
      <c r="B654" s="40"/>
      <c r="C654" s="553"/>
      <c r="D654" s="40"/>
      <c r="E654" s="40"/>
      <c r="F654" s="553"/>
      <c r="G654" s="40"/>
      <c r="I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</row>
    <row r="655" spans="1:67" s="14" customFormat="1" ht="15" customHeight="1" x14ac:dyDescent="0.2">
      <c r="A655"/>
      <c r="B655" s="40"/>
      <c r="C655" s="553"/>
      <c r="D655" s="40"/>
      <c r="E655" s="40"/>
      <c r="F655" s="553"/>
      <c r="G655" s="40"/>
      <c r="I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</row>
    <row r="656" spans="1:67" s="14" customFormat="1" ht="15" customHeight="1" x14ac:dyDescent="0.2">
      <c r="A656"/>
      <c r="B656" s="40"/>
      <c r="C656" s="553"/>
      <c r="D656" s="40"/>
      <c r="E656" s="40"/>
      <c r="F656" s="553"/>
      <c r="G656" s="40"/>
      <c r="I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</row>
    <row r="657" spans="1:67" s="14" customFormat="1" ht="15" customHeight="1" x14ac:dyDescent="0.2">
      <c r="A657"/>
      <c r="B657" s="40"/>
      <c r="C657" s="553"/>
      <c r="D657" s="40"/>
      <c r="E657" s="40"/>
      <c r="F657" s="553"/>
      <c r="G657" s="40"/>
      <c r="I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</row>
    <row r="658" spans="1:67" s="14" customFormat="1" ht="15" customHeight="1" x14ac:dyDescent="0.2">
      <c r="A658"/>
      <c r="B658" s="40"/>
      <c r="C658" s="553"/>
      <c r="D658" s="40"/>
      <c r="E658" s="40"/>
      <c r="F658" s="553"/>
      <c r="G658" s="40"/>
      <c r="I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</row>
    <row r="659" spans="1:67" s="14" customFormat="1" ht="15" customHeight="1" x14ac:dyDescent="0.2">
      <c r="A659"/>
      <c r="B659" s="40"/>
      <c r="C659" s="553"/>
      <c r="D659" s="40"/>
      <c r="E659" s="40"/>
      <c r="F659" s="553"/>
      <c r="G659" s="40"/>
      <c r="I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</row>
    <row r="660" spans="1:67" s="14" customFormat="1" ht="15" customHeight="1" x14ac:dyDescent="0.2">
      <c r="A660"/>
      <c r="B660" s="40"/>
      <c r="C660" s="553"/>
      <c r="D660" s="40"/>
      <c r="E660" s="40"/>
      <c r="F660" s="553"/>
      <c r="G660" s="40"/>
      <c r="I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</row>
    <row r="661" spans="1:67" s="14" customFormat="1" ht="15" customHeight="1" x14ac:dyDescent="0.2">
      <c r="A661"/>
      <c r="B661" s="40"/>
      <c r="C661" s="553"/>
      <c r="D661" s="40"/>
      <c r="E661" s="40"/>
      <c r="F661" s="553"/>
      <c r="G661" s="40"/>
      <c r="I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</row>
    <row r="662" spans="1:67" s="14" customFormat="1" ht="15" customHeight="1" x14ac:dyDescent="0.2">
      <c r="A662"/>
      <c r="B662" s="40"/>
      <c r="C662" s="553"/>
      <c r="D662" s="40"/>
      <c r="E662" s="40"/>
      <c r="F662" s="553"/>
      <c r="G662" s="40"/>
      <c r="I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</row>
    <row r="663" spans="1:67" s="14" customFormat="1" ht="15" customHeight="1" x14ac:dyDescent="0.2">
      <c r="A663"/>
      <c r="B663" s="40"/>
      <c r="C663" s="553"/>
      <c r="D663" s="40"/>
      <c r="E663" s="40"/>
      <c r="F663" s="553"/>
      <c r="G663" s="40"/>
      <c r="I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</row>
    <row r="664" spans="1:67" s="14" customFormat="1" ht="15" customHeight="1" x14ac:dyDescent="0.2">
      <c r="A664"/>
      <c r="B664" s="40"/>
      <c r="C664" s="553"/>
      <c r="D664" s="40"/>
      <c r="E664" s="40"/>
      <c r="F664" s="553"/>
      <c r="G664" s="40"/>
      <c r="I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</row>
    <row r="665" spans="1:67" s="14" customFormat="1" ht="15" customHeight="1" x14ac:dyDescent="0.2">
      <c r="A665"/>
      <c r="B665" s="40"/>
      <c r="C665" s="553"/>
      <c r="D665" s="40"/>
      <c r="E665" s="40"/>
      <c r="F665" s="553"/>
      <c r="G665" s="40"/>
      <c r="I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</row>
    <row r="666" spans="1:67" s="14" customFormat="1" ht="15" customHeight="1" x14ac:dyDescent="0.2">
      <c r="A666"/>
      <c r="B666" s="40"/>
      <c r="C666" s="553"/>
      <c r="D666" s="40"/>
      <c r="E666" s="40"/>
      <c r="F666" s="553"/>
      <c r="G666" s="40"/>
      <c r="I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</row>
    <row r="667" spans="1:67" s="14" customFormat="1" ht="15" customHeight="1" x14ac:dyDescent="0.2">
      <c r="A667"/>
      <c r="B667" s="40"/>
      <c r="C667" s="553"/>
      <c r="D667" s="40"/>
      <c r="E667" s="40"/>
      <c r="F667" s="553"/>
      <c r="G667" s="40"/>
      <c r="I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</row>
    <row r="668" spans="1:67" s="14" customFormat="1" ht="15" customHeight="1" x14ac:dyDescent="0.2">
      <c r="A668"/>
      <c r="B668" s="40"/>
      <c r="C668" s="553"/>
      <c r="D668" s="40"/>
      <c r="E668" s="40"/>
      <c r="F668" s="553"/>
      <c r="G668" s="40"/>
      <c r="I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</row>
    <row r="669" spans="1:67" s="14" customFormat="1" ht="15" customHeight="1" x14ac:dyDescent="0.2">
      <c r="A669"/>
      <c r="B669" s="40"/>
      <c r="C669" s="553"/>
      <c r="D669" s="40"/>
      <c r="E669" s="40"/>
      <c r="F669" s="553"/>
      <c r="G669" s="40"/>
      <c r="I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</row>
    <row r="670" spans="1:67" s="14" customFormat="1" ht="15" customHeight="1" x14ac:dyDescent="0.2">
      <c r="A670"/>
      <c r="B670" s="40"/>
      <c r="C670" s="553"/>
      <c r="D670" s="40"/>
      <c r="E670" s="40"/>
      <c r="F670" s="553"/>
      <c r="G670" s="40"/>
      <c r="I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</row>
    <row r="671" spans="1:67" s="14" customFormat="1" ht="15" customHeight="1" x14ac:dyDescent="0.2">
      <c r="A671"/>
      <c r="B671" s="40"/>
      <c r="C671" s="553"/>
      <c r="D671" s="40"/>
      <c r="E671" s="40"/>
      <c r="F671" s="553"/>
      <c r="G671" s="40"/>
      <c r="I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</row>
    <row r="672" spans="1:67" s="14" customFormat="1" ht="15" customHeight="1" x14ac:dyDescent="0.2">
      <c r="A672"/>
      <c r="B672" s="40"/>
      <c r="C672" s="553"/>
      <c r="D672" s="40"/>
      <c r="E672" s="40"/>
      <c r="F672" s="553"/>
      <c r="G672" s="40"/>
      <c r="I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</row>
    <row r="673" spans="1:67" s="14" customFormat="1" ht="15" customHeight="1" x14ac:dyDescent="0.2">
      <c r="A673"/>
      <c r="B673" s="40"/>
      <c r="C673" s="553"/>
      <c r="D673" s="40"/>
      <c r="E673" s="40"/>
      <c r="F673" s="553"/>
      <c r="G673" s="40"/>
      <c r="I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</row>
    <row r="674" spans="1:67" s="14" customFormat="1" ht="15" customHeight="1" x14ac:dyDescent="0.2">
      <c r="A674"/>
      <c r="B674" s="40"/>
      <c r="C674" s="553"/>
      <c r="D674" s="40"/>
      <c r="E674" s="40"/>
      <c r="F674" s="553"/>
      <c r="G674" s="40"/>
      <c r="I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</row>
    <row r="675" spans="1:67" s="14" customFormat="1" ht="15" customHeight="1" x14ac:dyDescent="0.2">
      <c r="A675"/>
      <c r="B675" s="40"/>
      <c r="C675" s="553"/>
      <c r="D675" s="40"/>
      <c r="E675" s="40"/>
      <c r="F675" s="553"/>
      <c r="G675" s="40"/>
      <c r="I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</row>
    <row r="676" spans="1:67" s="14" customFormat="1" ht="15" customHeight="1" x14ac:dyDescent="0.2">
      <c r="A676"/>
      <c r="B676" s="40"/>
      <c r="C676" s="553"/>
      <c r="D676" s="40"/>
      <c r="E676" s="40"/>
      <c r="F676" s="553"/>
      <c r="G676" s="40"/>
      <c r="I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</row>
    <row r="677" spans="1:67" s="14" customFormat="1" ht="15" customHeight="1" x14ac:dyDescent="0.2">
      <c r="A677"/>
      <c r="B677" s="40"/>
      <c r="C677" s="553"/>
      <c r="D677" s="40"/>
      <c r="E677" s="40"/>
      <c r="F677" s="553"/>
      <c r="G677" s="40"/>
      <c r="I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</row>
    <row r="678" spans="1:67" s="14" customFormat="1" ht="15" customHeight="1" x14ac:dyDescent="0.2">
      <c r="A678"/>
      <c r="B678" s="40"/>
      <c r="C678" s="553"/>
      <c r="D678" s="40"/>
      <c r="E678" s="40"/>
      <c r="F678" s="553"/>
      <c r="G678" s="40"/>
      <c r="I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</row>
    <row r="679" spans="1:67" s="14" customFormat="1" ht="15" customHeight="1" x14ac:dyDescent="0.2">
      <c r="A679"/>
      <c r="B679" s="40"/>
      <c r="C679" s="553"/>
      <c r="D679" s="40"/>
      <c r="E679" s="40"/>
      <c r="F679" s="553"/>
      <c r="G679" s="40"/>
      <c r="I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</row>
    <row r="680" spans="1:67" s="14" customFormat="1" ht="15" customHeight="1" x14ac:dyDescent="0.2">
      <c r="A680"/>
      <c r="B680" s="40"/>
      <c r="C680" s="553"/>
      <c r="D680" s="40"/>
      <c r="E680" s="40"/>
      <c r="F680" s="553"/>
      <c r="G680" s="40"/>
      <c r="I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</row>
    <row r="681" spans="1:67" s="14" customFormat="1" ht="15" customHeight="1" x14ac:dyDescent="0.2">
      <c r="A681"/>
      <c r="B681" s="40"/>
      <c r="C681" s="553"/>
      <c r="D681" s="40"/>
      <c r="E681" s="40"/>
      <c r="F681" s="553"/>
      <c r="G681" s="40"/>
      <c r="I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</row>
    <row r="682" spans="1:67" s="14" customFormat="1" ht="15" customHeight="1" x14ac:dyDescent="0.2">
      <c r="A682"/>
      <c r="B682" s="40"/>
      <c r="C682" s="553"/>
      <c r="D682" s="40"/>
      <c r="E682" s="40"/>
      <c r="F682" s="553"/>
      <c r="G682" s="40"/>
      <c r="I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</row>
    <row r="683" spans="1:67" s="14" customFormat="1" ht="15" customHeight="1" x14ac:dyDescent="0.2">
      <c r="A683"/>
      <c r="B683" s="40"/>
      <c r="C683" s="553"/>
      <c r="D683" s="40"/>
      <c r="E683" s="40"/>
      <c r="F683" s="553"/>
      <c r="G683" s="40"/>
      <c r="I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</row>
    <row r="684" spans="1:67" s="14" customFormat="1" ht="15" customHeight="1" x14ac:dyDescent="0.2">
      <c r="A684"/>
      <c r="B684" s="40"/>
      <c r="C684" s="553"/>
      <c r="D684" s="40"/>
      <c r="E684" s="40"/>
      <c r="F684" s="553"/>
      <c r="G684" s="40"/>
      <c r="I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</row>
    <row r="685" spans="1:67" s="14" customFormat="1" ht="15" customHeight="1" x14ac:dyDescent="0.2">
      <c r="A685"/>
      <c r="B685" s="40"/>
      <c r="C685" s="553"/>
      <c r="D685" s="40"/>
      <c r="E685" s="40"/>
      <c r="F685" s="553"/>
      <c r="G685" s="40"/>
      <c r="I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</row>
    <row r="686" spans="1:67" s="14" customFormat="1" ht="15" customHeight="1" x14ac:dyDescent="0.2">
      <c r="A686"/>
      <c r="B686" s="40"/>
      <c r="C686" s="553"/>
      <c r="D686" s="40"/>
      <c r="E686" s="40"/>
      <c r="F686" s="553"/>
      <c r="G686" s="40"/>
      <c r="I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</row>
    <row r="687" spans="1:67" s="14" customFormat="1" ht="15" customHeight="1" x14ac:dyDescent="0.2">
      <c r="A687"/>
      <c r="B687" s="40"/>
      <c r="C687" s="553"/>
      <c r="D687" s="40"/>
      <c r="E687" s="40"/>
      <c r="F687" s="553"/>
      <c r="G687" s="40"/>
      <c r="I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</row>
    <row r="688" spans="1:67" s="14" customFormat="1" ht="15" customHeight="1" x14ac:dyDescent="0.2">
      <c r="A688"/>
      <c r="B688" s="40"/>
      <c r="C688" s="553"/>
      <c r="D688" s="40"/>
      <c r="E688" s="40"/>
      <c r="F688" s="553"/>
      <c r="G688" s="40"/>
      <c r="I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</row>
    <row r="689" spans="1:67" s="14" customFormat="1" ht="15" customHeight="1" x14ac:dyDescent="0.2">
      <c r="A689"/>
      <c r="B689" s="40"/>
      <c r="C689" s="553"/>
      <c r="D689" s="40"/>
      <c r="E689" s="40"/>
      <c r="F689" s="553"/>
      <c r="G689" s="40"/>
      <c r="I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</row>
    <row r="690" spans="1:67" s="14" customFormat="1" ht="15" customHeight="1" x14ac:dyDescent="0.2">
      <c r="A690"/>
      <c r="B690" s="40"/>
      <c r="C690" s="553"/>
      <c r="D690" s="40"/>
      <c r="E690" s="40"/>
      <c r="F690" s="553"/>
      <c r="G690" s="40"/>
      <c r="I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</row>
    <row r="691" spans="1:67" s="14" customFormat="1" ht="15" customHeight="1" x14ac:dyDescent="0.2">
      <c r="A691"/>
      <c r="B691" s="40"/>
      <c r="C691" s="553"/>
      <c r="D691" s="40"/>
      <c r="E691" s="40"/>
      <c r="F691" s="553"/>
      <c r="G691" s="40"/>
      <c r="I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</row>
    <row r="692" spans="1:67" s="14" customFormat="1" ht="15" customHeight="1" x14ac:dyDescent="0.2">
      <c r="A692"/>
      <c r="B692" s="40"/>
      <c r="C692" s="553"/>
      <c r="D692" s="40"/>
      <c r="E692" s="40"/>
      <c r="F692" s="553"/>
      <c r="G692" s="40"/>
      <c r="I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</row>
    <row r="693" spans="1:67" s="14" customFormat="1" ht="15" customHeight="1" x14ac:dyDescent="0.2">
      <c r="A693"/>
      <c r="B693" s="40"/>
      <c r="C693" s="553"/>
      <c r="D693" s="40"/>
      <c r="E693" s="40"/>
      <c r="F693" s="553"/>
      <c r="G693" s="40"/>
      <c r="I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</row>
    <row r="694" spans="1:67" s="14" customFormat="1" ht="15" customHeight="1" x14ac:dyDescent="0.2">
      <c r="A694"/>
      <c r="B694" s="40"/>
      <c r="C694" s="553"/>
      <c r="D694" s="40"/>
      <c r="E694" s="40"/>
      <c r="F694" s="553"/>
      <c r="G694" s="40"/>
      <c r="I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</row>
    <row r="695" spans="1:67" s="14" customFormat="1" ht="15" customHeight="1" x14ac:dyDescent="0.2">
      <c r="A695"/>
      <c r="B695" s="40"/>
      <c r="C695" s="553"/>
      <c r="D695" s="40"/>
      <c r="E695" s="40"/>
      <c r="F695" s="553"/>
      <c r="G695" s="40"/>
      <c r="I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</row>
    <row r="696" spans="1:67" s="14" customFormat="1" ht="15" customHeight="1" x14ac:dyDescent="0.2">
      <c r="A696"/>
      <c r="B696" s="40"/>
      <c r="C696" s="553"/>
      <c r="D696" s="40"/>
      <c r="E696" s="40"/>
      <c r="F696" s="553"/>
      <c r="G696" s="40"/>
      <c r="I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</row>
    <row r="697" spans="1:67" s="14" customFormat="1" ht="15" customHeight="1" x14ac:dyDescent="0.2">
      <c r="A697"/>
      <c r="B697" s="40"/>
      <c r="C697" s="553"/>
      <c r="D697" s="40"/>
      <c r="E697" s="40"/>
      <c r="F697" s="553"/>
      <c r="G697" s="40"/>
      <c r="I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</row>
    <row r="698" spans="1:67" s="14" customFormat="1" ht="15" customHeight="1" x14ac:dyDescent="0.2">
      <c r="A698"/>
      <c r="B698" s="40"/>
      <c r="C698" s="553"/>
      <c r="D698" s="40"/>
      <c r="E698" s="40"/>
      <c r="F698" s="553"/>
      <c r="G698" s="40"/>
      <c r="I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</row>
    <row r="699" spans="1:67" s="14" customFormat="1" ht="15" customHeight="1" x14ac:dyDescent="0.2">
      <c r="A699"/>
      <c r="B699" s="40"/>
      <c r="C699" s="553"/>
      <c r="D699" s="40"/>
      <c r="E699" s="40"/>
      <c r="F699" s="553"/>
      <c r="G699" s="40"/>
      <c r="I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</row>
    <row r="700" spans="1:67" s="14" customFormat="1" ht="15" customHeight="1" x14ac:dyDescent="0.2">
      <c r="A700"/>
      <c r="B700" s="40"/>
      <c r="C700" s="553"/>
      <c r="D700" s="40"/>
      <c r="E700" s="40"/>
      <c r="F700" s="553"/>
      <c r="G700" s="40"/>
      <c r="I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</row>
    <row r="701" spans="1:67" s="14" customFormat="1" ht="15" customHeight="1" x14ac:dyDescent="0.2">
      <c r="A701"/>
      <c r="B701" s="40"/>
      <c r="C701" s="553"/>
      <c r="D701" s="40"/>
      <c r="E701" s="40"/>
      <c r="F701" s="553"/>
      <c r="G701" s="40"/>
      <c r="I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</row>
    <row r="702" spans="1:67" s="14" customFormat="1" ht="15" customHeight="1" x14ac:dyDescent="0.2">
      <c r="A702"/>
      <c r="B702" s="40"/>
      <c r="C702" s="553"/>
      <c r="D702" s="40"/>
      <c r="E702" s="40"/>
      <c r="F702" s="553"/>
      <c r="G702" s="40"/>
      <c r="I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</row>
    <row r="703" spans="1:67" s="14" customFormat="1" ht="15" customHeight="1" x14ac:dyDescent="0.2">
      <c r="A703"/>
      <c r="B703" s="40"/>
      <c r="C703" s="553"/>
      <c r="D703" s="40"/>
      <c r="E703" s="40"/>
      <c r="F703" s="553"/>
      <c r="G703" s="40"/>
      <c r="I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</row>
    <row r="704" spans="1:67" s="14" customFormat="1" ht="15" customHeight="1" x14ac:dyDescent="0.2">
      <c r="A704"/>
      <c r="B704" s="40"/>
      <c r="C704" s="553"/>
      <c r="D704" s="40"/>
      <c r="E704" s="40"/>
      <c r="F704" s="553"/>
      <c r="G704" s="40"/>
      <c r="I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</row>
    <row r="705" spans="1:67" s="14" customFormat="1" ht="15" customHeight="1" x14ac:dyDescent="0.2">
      <c r="A705"/>
      <c r="B705" s="40"/>
      <c r="C705" s="553"/>
      <c r="D705" s="40"/>
      <c r="E705" s="40"/>
      <c r="F705" s="553"/>
      <c r="G705" s="40"/>
      <c r="I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</row>
    <row r="706" spans="1:67" s="14" customFormat="1" ht="15" customHeight="1" x14ac:dyDescent="0.2">
      <c r="A706"/>
      <c r="B706" s="40"/>
      <c r="C706" s="553"/>
      <c r="D706" s="40"/>
      <c r="E706" s="40"/>
      <c r="F706" s="553"/>
      <c r="G706" s="40"/>
      <c r="I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</row>
    <row r="707" spans="1:67" s="14" customFormat="1" ht="15" customHeight="1" x14ac:dyDescent="0.2">
      <c r="A707"/>
      <c r="B707" s="40"/>
      <c r="C707" s="553"/>
      <c r="D707" s="40"/>
      <c r="E707" s="40"/>
      <c r="F707" s="553"/>
      <c r="G707" s="40"/>
      <c r="I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</row>
    <row r="708" spans="1:67" s="14" customFormat="1" ht="15" customHeight="1" x14ac:dyDescent="0.2">
      <c r="A708"/>
      <c r="B708" s="40"/>
      <c r="C708" s="553"/>
      <c r="D708" s="40"/>
      <c r="E708" s="40"/>
      <c r="F708" s="553"/>
      <c r="G708" s="40"/>
      <c r="I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</row>
    <row r="709" spans="1:67" s="14" customFormat="1" ht="15" customHeight="1" x14ac:dyDescent="0.2">
      <c r="A709"/>
      <c r="B709" s="40"/>
      <c r="C709" s="553"/>
      <c r="D709" s="40"/>
      <c r="E709" s="40"/>
      <c r="F709" s="553"/>
      <c r="G709" s="40"/>
      <c r="I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</row>
    <row r="710" spans="1:67" s="14" customFormat="1" ht="15" customHeight="1" x14ac:dyDescent="0.2">
      <c r="A710"/>
      <c r="B710" s="40"/>
      <c r="C710" s="553"/>
      <c r="D710" s="40"/>
      <c r="E710" s="40"/>
      <c r="F710" s="553"/>
      <c r="G710" s="40"/>
      <c r="I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</row>
    <row r="711" spans="1:67" s="14" customFormat="1" ht="15" customHeight="1" x14ac:dyDescent="0.2">
      <c r="A711"/>
      <c r="B711" s="40"/>
      <c r="C711" s="553"/>
      <c r="D711" s="40"/>
      <c r="E711" s="40"/>
      <c r="F711" s="553"/>
      <c r="G711" s="40"/>
      <c r="I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</row>
    <row r="712" spans="1:67" s="14" customFormat="1" ht="15" customHeight="1" x14ac:dyDescent="0.2">
      <c r="A712"/>
      <c r="B712" s="40"/>
      <c r="C712" s="553"/>
      <c r="D712" s="40"/>
      <c r="E712" s="40"/>
      <c r="F712" s="553"/>
      <c r="G712" s="40"/>
      <c r="I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</row>
    <row r="713" spans="1:67" s="14" customFormat="1" ht="15" customHeight="1" x14ac:dyDescent="0.2">
      <c r="A713"/>
      <c r="B713" s="40"/>
      <c r="C713" s="553"/>
      <c r="D713" s="40"/>
      <c r="E713" s="40"/>
      <c r="F713" s="553"/>
      <c r="G713" s="40"/>
      <c r="I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</row>
    <row r="714" spans="1:67" s="14" customFormat="1" ht="15" customHeight="1" x14ac:dyDescent="0.2">
      <c r="A714"/>
      <c r="B714" s="40"/>
      <c r="C714" s="553"/>
      <c r="D714" s="40"/>
      <c r="E714" s="40"/>
      <c r="F714" s="553"/>
      <c r="G714" s="40"/>
      <c r="I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</row>
    <row r="715" spans="1:67" s="14" customFormat="1" ht="15" customHeight="1" x14ac:dyDescent="0.2">
      <c r="A715"/>
      <c r="B715" s="40"/>
      <c r="C715" s="553"/>
      <c r="D715" s="40"/>
      <c r="E715" s="40"/>
      <c r="F715" s="553"/>
      <c r="G715" s="40"/>
      <c r="I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</row>
    <row r="716" spans="1:67" s="14" customFormat="1" ht="15" customHeight="1" x14ac:dyDescent="0.2">
      <c r="A716"/>
      <c r="B716" s="40"/>
      <c r="C716" s="553"/>
      <c r="D716" s="40"/>
      <c r="E716" s="40"/>
      <c r="F716" s="553"/>
      <c r="G716" s="40"/>
      <c r="I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</row>
    <row r="717" spans="1:67" s="14" customFormat="1" ht="15" customHeight="1" x14ac:dyDescent="0.2">
      <c r="A717"/>
      <c r="B717" s="40"/>
      <c r="C717" s="553"/>
      <c r="D717" s="40"/>
      <c r="E717" s="40"/>
      <c r="F717" s="553"/>
      <c r="G717" s="40"/>
      <c r="I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</row>
    <row r="718" spans="1:67" s="14" customFormat="1" ht="15" customHeight="1" x14ac:dyDescent="0.2">
      <c r="A718"/>
      <c r="B718" s="40"/>
      <c r="C718" s="553"/>
      <c r="D718" s="40"/>
      <c r="E718" s="40"/>
      <c r="F718" s="553"/>
      <c r="G718" s="40"/>
      <c r="I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</row>
    <row r="719" spans="1:67" s="14" customFormat="1" ht="15" customHeight="1" x14ac:dyDescent="0.2">
      <c r="A719"/>
      <c r="B719" s="40"/>
      <c r="C719" s="553"/>
      <c r="D719" s="40"/>
      <c r="E719" s="40"/>
      <c r="F719" s="553"/>
      <c r="G719" s="40"/>
      <c r="I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</row>
    <row r="720" spans="1:67" s="14" customFormat="1" ht="15" customHeight="1" x14ac:dyDescent="0.2">
      <c r="A720"/>
      <c r="B720" s="40"/>
      <c r="C720" s="553"/>
      <c r="D720" s="40"/>
      <c r="E720" s="40"/>
      <c r="F720" s="553"/>
      <c r="G720" s="40"/>
      <c r="I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</row>
    <row r="721" spans="1:67" s="14" customFormat="1" ht="15" customHeight="1" x14ac:dyDescent="0.2">
      <c r="A721"/>
      <c r="B721" s="40"/>
      <c r="C721" s="553"/>
      <c r="D721" s="40"/>
      <c r="E721" s="40"/>
      <c r="F721" s="553"/>
      <c r="G721" s="40"/>
      <c r="I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</row>
    <row r="722" spans="1:67" s="14" customFormat="1" ht="15" customHeight="1" x14ac:dyDescent="0.2">
      <c r="A722"/>
      <c r="B722" s="40"/>
      <c r="C722" s="553"/>
      <c r="D722" s="40"/>
      <c r="E722" s="40"/>
      <c r="F722" s="553"/>
      <c r="G722" s="40"/>
      <c r="I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</row>
    <row r="723" spans="1:67" s="14" customFormat="1" ht="15" customHeight="1" x14ac:dyDescent="0.2">
      <c r="A723"/>
      <c r="B723" s="40"/>
      <c r="C723" s="553"/>
      <c r="D723" s="40"/>
      <c r="E723" s="40"/>
      <c r="F723" s="553"/>
      <c r="G723" s="40"/>
      <c r="I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</row>
    <row r="724" spans="1:67" s="14" customFormat="1" ht="15" customHeight="1" x14ac:dyDescent="0.2">
      <c r="A724"/>
      <c r="B724" s="40"/>
      <c r="C724" s="553"/>
      <c r="D724" s="40"/>
      <c r="E724" s="40"/>
      <c r="F724" s="553"/>
      <c r="G724" s="40"/>
      <c r="I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</row>
    <row r="725" spans="1:67" s="14" customFormat="1" ht="15" customHeight="1" x14ac:dyDescent="0.2">
      <c r="A725"/>
      <c r="B725" s="40"/>
      <c r="C725" s="553"/>
      <c r="D725" s="40"/>
      <c r="E725" s="40"/>
      <c r="F725" s="553"/>
      <c r="G725" s="40"/>
      <c r="I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</row>
    <row r="726" spans="1:67" s="14" customFormat="1" ht="15" customHeight="1" x14ac:dyDescent="0.2">
      <c r="A726"/>
      <c r="B726" s="40"/>
      <c r="C726" s="553"/>
      <c r="D726" s="40"/>
      <c r="E726" s="40"/>
      <c r="F726" s="553"/>
      <c r="G726" s="40"/>
      <c r="I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</row>
    <row r="727" spans="1:67" s="14" customFormat="1" ht="15" customHeight="1" x14ac:dyDescent="0.2">
      <c r="A727"/>
      <c r="B727" s="40"/>
      <c r="C727" s="553"/>
      <c r="D727" s="40"/>
      <c r="E727" s="40"/>
      <c r="F727" s="553"/>
      <c r="G727" s="40"/>
      <c r="I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</row>
    <row r="728" spans="1:67" s="14" customFormat="1" ht="15" customHeight="1" x14ac:dyDescent="0.2">
      <c r="A728"/>
      <c r="B728" s="40"/>
      <c r="C728" s="553"/>
      <c r="D728" s="40"/>
      <c r="E728" s="40"/>
      <c r="F728" s="553"/>
      <c r="G728" s="40"/>
      <c r="I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</row>
    <row r="729" spans="1:67" s="14" customFormat="1" ht="15" customHeight="1" x14ac:dyDescent="0.2">
      <c r="A729"/>
      <c r="B729" s="40"/>
      <c r="C729" s="553"/>
      <c r="D729" s="40"/>
      <c r="E729" s="40"/>
      <c r="F729" s="553"/>
      <c r="G729" s="40"/>
      <c r="I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</row>
    <row r="730" spans="1:67" s="14" customFormat="1" ht="15" customHeight="1" x14ac:dyDescent="0.2">
      <c r="A730"/>
      <c r="B730" s="40"/>
      <c r="C730" s="553"/>
      <c r="D730" s="40"/>
      <c r="E730" s="40"/>
      <c r="F730" s="553"/>
      <c r="G730" s="40"/>
      <c r="I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</row>
    <row r="731" spans="1:67" s="14" customFormat="1" ht="15" customHeight="1" x14ac:dyDescent="0.2">
      <c r="A731"/>
      <c r="B731" s="40"/>
      <c r="C731" s="553"/>
      <c r="D731" s="40"/>
      <c r="E731" s="40"/>
      <c r="F731" s="553"/>
      <c r="G731" s="40"/>
      <c r="I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</row>
    <row r="732" spans="1:67" s="14" customFormat="1" ht="15" customHeight="1" x14ac:dyDescent="0.2">
      <c r="A732"/>
      <c r="B732" s="40"/>
      <c r="C732" s="553"/>
      <c r="D732" s="40"/>
      <c r="E732" s="40"/>
      <c r="F732" s="553"/>
      <c r="G732" s="40"/>
      <c r="I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</row>
    <row r="733" spans="1:67" s="14" customFormat="1" ht="15" customHeight="1" x14ac:dyDescent="0.2">
      <c r="A733"/>
      <c r="B733" s="40"/>
      <c r="C733" s="553"/>
      <c r="D733" s="40"/>
      <c r="E733" s="40"/>
      <c r="F733" s="553"/>
      <c r="G733" s="40"/>
      <c r="I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</row>
    <row r="734" spans="1:67" s="14" customFormat="1" ht="15" customHeight="1" x14ac:dyDescent="0.2">
      <c r="A734"/>
      <c r="B734" s="40"/>
      <c r="C734" s="553"/>
      <c r="D734" s="40"/>
      <c r="E734" s="40"/>
      <c r="F734" s="553"/>
      <c r="G734" s="40"/>
      <c r="I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</row>
    <row r="735" spans="1:67" s="14" customFormat="1" ht="15" customHeight="1" x14ac:dyDescent="0.2">
      <c r="A735"/>
      <c r="B735" s="40"/>
      <c r="C735" s="553"/>
      <c r="D735" s="40"/>
      <c r="E735" s="40"/>
      <c r="F735" s="553"/>
      <c r="G735" s="40"/>
      <c r="I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</row>
    <row r="736" spans="1:67" s="14" customFormat="1" ht="15" customHeight="1" x14ac:dyDescent="0.2">
      <c r="A736"/>
      <c r="B736" s="40"/>
      <c r="C736" s="553"/>
      <c r="D736" s="40"/>
      <c r="E736" s="40"/>
      <c r="F736" s="553"/>
      <c r="G736" s="40"/>
      <c r="I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</row>
    <row r="737" spans="1:67" s="14" customFormat="1" ht="15" customHeight="1" x14ac:dyDescent="0.2">
      <c r="A737"/>
      <c r="B737" s="40"/>
      <c r="C737" s="553"/>
      <c r="D737" s="40"/>
      <c r="E737" s="40"/>
      <c r="F737" s="553"/>
      <c r="G737" s="40"/>
      <c r="I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</row>
    <row r="738" spans="1:67" s="14" customFormat="1" ht="15" customHeight="1" x14ac:dyDescent="0.2">
      <c r="A738"/>
      <c r="B738" s="40"/>
      <c r="C738" s="553"/>
      <c r="D738" s="40"/>
      <c r="E738" s="40"/>
      <c r="F738" s="553"/>
      <c r="G738" s="40"/>
      <c r="I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</row>
    <row r="739" spans="1:67" s="14" customFormat="1" ht="15" customHeight="1" x14ac:dyDescent="0.2">
      <c r="A739"/>
      <c r="B739" s="40"/>
      <c r="C739" s="553"/>
      <c r="D739" s="40"/>
      <c r="E739" s="40"/>
      <c r="F739" s="553"/>
      <c r="G739" s="40"/>
      <c r="I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</row>
    <row r="740" spans="1:67" s="14" customFormat="1" ht="15" customHeight="1" x14ac:dyDescent="0.2">
      <c r="A740"/>
      <c r="B740" s="40"/>
      <c r="C740" s="553"/>
      <c r="D740" s="40"/>
      <c r="E740" s="40"/>
      <c r="F740" s="553"/>
      <c r="G740" s="40"/>
      <c r="I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</row>
    <row r="741" spans="1:67" s="14" customFormat="1" ht="15" customHeight="1" x14ac:dyDescent="0.2">
      <c r="A741"/>
      <c r="B741" s="40"/>
      <c r="C741" s="553"/>
      <c r="D741" s="40"/>
      <c r="E741" s="40"/>
      <c r="F741" s="553"/>
      <c r="G741" s="40"/>
      <c r="I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</row>
    <row r="742" spans="1:67" s="14" customFormat="1" ht="15" customHeight="1" x14ac:dyDescent="0.2">
      <c r="A742"/>
      <c r="B742" s="40"/>
      <c r="C742" s="553"/>
      <c r="D742" s="40"/>
      <c r="E742" s="40"/>
      <c r="F742" s="553"/>
      <c r="G742" s="40"/>
      <c r="I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</row>
    <row r="743" spans="1:67" s="14" customFormat="1" ht="15" customHeight="1" x14ac:dyDescent="0.2">
      <c r="A743"/>
      <c r="B743" s="40"/>
      <c r="C743" s="553"/>
      <c r="D743" s="40"/>
      <c r="E743" s="40"/>
      <c r="F743" s="553"/>
      <c r="G743" s="40"/>
      <c r="I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</row>
    <row r="744" spans="1:67" s="14" customFormat="1" ht="15" customHeight="1" x14ac:dyDescent="0.2">
      <c r="A744"/>
      <c r="B744" s="40"/>
      <c r="C744" s="553"/>
      <c r="D744" s="40"/>
      <c r="E744" s="40"/>
      <c r="F744" s="553"/>
      <c r="G744" s="40"/>
      <c r="I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</row>
    <row r="745" spans="1:67" s="14" customFormat="1" ht="15" customHeight="1" x14ac:dyDescent="0.2">
      <c r="A745"/>
      <c r="B745" s="40"/>
      <c r="C745" s="553"/>
      <c r="D745" s="40"/>
      <c r="E745" s="40"/>
      <c r="F745" s="553"/>
      <c r="G745" s="40"/>
      <c r="I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</row>
    <row r="746" spans="1:67" s="14" customFormat="1" ht="15" customHeight="1" x14ac:dyDescent="0.2">
      <c r="A746"/>
      <c r="B746" s="40"/>
      <c r="C746" s="553"/>
      <c r="D746" s="40"/>
      <c r="E746" s="40"/>
      <c r="F746" s="553"/>
      <c r="G746" s="40"/>
      <c r="I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</row>
    <row r="747" spans="1:67" s="14" customFormat="1" ht="15" customHeight="1" x14ac:dyDescent="0.2">
      <c r="A747"/>
      <c r="B747" s="40"/>
      <c r="C747" s="553"/>
      <c r="D747" s="40"/>
      <c r="E747" s="40"/>
      <c r="F747" s="553"/>
      <c r="G747" s="40"/>
      <c r="I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</row>
    <row r="748" spans="1:67" s="14" customFormat="1" ht="15" customHeight="1" x14ac:dyDescent="0.2">
      <c r="A748"/>
      <c r="B748" s="40"/>
      <c r="C748" s="553"/>
      <c r="D748" s="40"/>
      <c r="E748" s="40"/>
      <c r="F748" s="553"/>
      <c r="G748" s="40"/>
      <c r="I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</row>
    <row r="749" spans="1:67" s="14" customFormat="1" ht="15" customHeight="1" x14ac:dyDescent="0.2">
      <c r="A749"/>
      <c r="B749" s="40"/>
      <c r="C749" s="553"/>
      <c r="D749" s="40"/>
      <c r="E749" s="40"/>
      <c r="F749" s="553"/>
      <c r="G749" s="40"/>
      <c r="I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</row>
    <row r="750" spans="1:67" s="14" customFormat="1" ht="15" customHeight="1" x14ac:dyDescent="0.2">
      <c r="A750"/>
      <c r="B750" s="40"/>
      <c r="C750" s="553"/>
      <c r="D750" s="40"/>
      <c r="E750" s="40"/>
      <c r="F750" s="553"/>
      <c r="G750" s="40"/>
      <c r="I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</row>
    <row r="751" spans="1:67" s="14" customFormat="1" ht="15" customHeight="1" x14ac:dyDescent="0.2">
      <c r="A751"/>
      <c r="B751" s="40"/>
      <c r="C751" s="553"/>
      <c r="D751" s="40"/>
      <c r="E751" s="40"/>
      <c r="F751" s="553"/>
      <c r="G751" s="40"/>
      <c r="I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</row>
    <row r="752" spans="1:67" s="14" customFormat="1" ht="15" customHeight="1" x14ac:dyDescent="0.2">
      <c r="A752"/>
      <c r="B752" s="40"/>
      <c r="C752" s="553"/>
      <c r="D752" s="40"/>
      <c r="E752" s="40"/>
      <c r="F752" s="553"/>
      <c r="G752" s="40"/>
      <c r="I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</row>
    <row r="753" spans="1:67" s="14" customFormat="1" ht="15" customHeight="1" x14ac:dyDescent="0.2">
      <c r="A753"/>
      <c r="B753" s="40"/>
      <c r="C753" s="553"/>
      <c r="D753" s="40"/>
      <c r="E753" s="40"/>
      <c r="F753" s="553"/>
      <c r="G753" s="40"/>
      <c r="I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</row>
    <row r="754" spans="1:67" s="14" customFormat="1" ht="15" customHeight="1" x14ac:dyDescent="0.2">
      <c r="A754"/>
      <c r="B754" s="40"/>
      <c r="C754" s="553"/>
      <c r="D754" s="40"/>
      <c r="E754" s="40"/>
      <c r="F754" s="553"/>
      <c r="G754" s="40"/>
      <c r="I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</row>
    <row r="755" spans="1:67" s="14" customFormat="1" ht="15" customHeight="1" x14ac:dyDescent="0.2">
      <c r="A755"/>
      <c r="B755" s="40"/>
      <c r="C755" s="553"/>
      <c r="D755" s="40"/>
      <c r="E755" s="40"/>
      <c r="F755" s="553"/>
      <c r="G755" s="40"/>
      <c r="I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</row>
    <row r="756" spans="1:67" s="14" customFormat="1" ht="15" customHeight="1" x14ac:dyDescent="0.2">
      <c r="A756"/>
      <c r="B756" s="40"/>
      <c r="C756" s="553"/>
      <c r="D756" s="40"/>
      <c r="E756" s="40"/>
      <c r="F756" s="553"/>
      <c r="G756" s="40"/>
      <c r="I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</row>
    <row r="757" spans="1:67" s="14" customFormat="1" ht="15" customHeight="1" x14ac:dyDescent="0.2">
      <c r="A757"/>
      <c r="B757" s="40"/>
      <c r="C757" s="553"/>
      <c r="D757" s="40"/>
      <c r="E757" s="40"/>
      <c r="F757" s="553"/>
      <c r="G757" s="40"/>
      <c r="I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</row>
    <row r="758" spans="1:67" s="14" customFormat="1" ht="15" customHeight="1" x14ac:dyDescent="0.2">
      <c r="A758"/>
      <c r="B758" s="40"/>
      <c r="C758" s="553"/>
      <c r="D758" s="40"/>
      <c r="E758" s="40"/>
      <c r="F758" s="553"/>
      <c r="G758" s="40"/>
      <c r="I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</row>
    <row r="759" spans="1:67" s="14" customFormat="1" ht="15" customHeight="1" x14ac:dyDescent="0.2">
      <c r="A759"/>
      <c r="B759" s="40"/>
      <c r="C759" s="553"/>
      <c r="D759" s="40"/>
      <c r="E759" s="40"/>
      <c r="F759" s="553"/>
      <c r="G759" s="40"/>
      <c r="I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</row>
    <row r="760" spans="1:67" s="14" customFormat="1" ht="15" customHeight="1" x14ac:dyDescent="0.2">
      <c r="A760"/>
      <c r="B760" s="40"/>
      <c r="C760" s="553"/>
      <c r="D760" s="40"/>
      <c r="E760" s="40"/>
      <c r="F760" s="553"/>
      <c r="G760" s="40"/>
      <c r="I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</row>
    <row r="761" spans="1:67" s="14" customFormat="1" ht="15" customHeight="1" x14ac:dyDescent="0.2">
      <c r="A761"/>
      <c r="B761" s="40"/>
      <c r="C761" s="553"/>
      <c r="D761" s="40"/>
      <c r="E761" s="40"/>
      <c r="F761" s="553"/>
      <c r="G761" s="40"/>
      <c r="I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</row>
    <row r="762" spans="1:67" s="14" customFormat="1" ht="15" customHeight="1" x14ac:dyDescent="0.2">
      <c r="A762"/>
      <c r="B762" s="40"/>
      <c r="C762" s="553"/>
      <c r="D762" s="40"/>
      <c r="E762" s="40"/>
      <c r="F762" s="553"/>
      <c r="G762" s="40"/>
      <c r="I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</row>
    <row r="763" spans="1:67" s="14" customFormat="1" ht="15" customHeight="1" x14ac:dyDescent="0.2">
      <c r="A763"/>
      <c r="B763" s="40"/>
      <c r="C763" s="553"/>
      <c r="D763" s="40"/>
      <c r="E763" s="40"/>
      <c r="F763" s="553"/>
      <c r="G763" s="40"/>
      <c r="I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</row>
    <row r="764" spans="1:67" s="14" customFormat="1" ht="15" customHeight="1" x14ac:dyDescent="0.2">
      <c r="A764"/>
      <c r="B764" s="40"/>
      <c r="C764" s="553"/>
      <c r="D764" s="40"/>
      <c r="E764" s="40"/>
      <c r="F764" s="553"/>
      <c r="G764" s="40"/>
      <c r="I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</row>
    <row r="765" spans="1:67" s="14" customFormat="1" ht="15" customHeight="1" x14ac:dyDescent="0.2">
      <c r="A765"/>
      <c r="B765" s="40"/>
      <c r="C765" s="553"/>
      <c r="D765" s="40"/>
      <c r="E765" s="40"/>
      <c r="F765" s="553"/>
      <c r="G765" s="40"/>
      <c r="I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</row>
    <row r="766" spans="1:67" s="14" customFormat="1" ht="15" customHeight="1" x14ac:dyDescent="0.2">
      <c r="A766"/>
      <c r="B766" s="40"/>
      <c r="C766" s="553"/>
      <c r="D766" s="40"/>
      <c r="E766" s="40"/>
      <c r="F766" s="553"/>
      <c r="G766" s="40"/>
      <c r="I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</row>
    <row r="767" spans="1:67" s="14" customFormat="1" ht="15" customHeight="1" x14ac:dyDescent="0.2">
      <c r="A767"/>
      <c r="B767" s="40"/>
      <c r="C767" s="553"/>
      <c r="D767" s="40"/>
      <c r="E767" s="40"/>
      <c r="F767" s="553"/>
      <c r="G767" s="40"/>
      <c r="I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</row>
    <row r="768" spans="1:67" s="14" customFormat="1" ht="15" customHeight="1" x14ac:dyDescent="0.2">
      <c r="A768"/>
      <c r="B768" s="40"/>
      <c r="C768" s="553"/>
      <c r="D768" s="40"/>
      <c r="E768" s="40"/>
      <c r="F768" s="553"/>
      <c r="G768" s="40"/>
      <c r="I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</row>
    <row r="769" spans="1:67" s="14" customFormat="1" ht="15" customHeight="1" x14ac:dyDescent="0.2">
      <c r="A769"/>
      <c r="B769" s="40"/>
      <c r="C769" s="553"/>
      <c r="D769" s="40"/>
      <c r="E769" s="40"/>
      <c r="F769" s="553"/>
      <c r="G769" s="40"/>
      <c r="I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</row>
    <row r="770" spans="1:67" s="14" customFormat="1" ht="15" customHeight="1" x14ac:dyDescent="0.2">
      <c r="A770"/>
      <c r="B770" s="40"/>
      <c r="C770" s="553"/>
      <c r="D770" s="40"/>
      <c r="E770" s="40"/>
      <c r="F770" s="553"/>
      <c r="G770" s="40"/>
      <c r="I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</row>
    <row r="771" spans="1:67" s="14" customFormat="1" ht="15" customHeight="1" x14ac:dyDescent="0.2">
      <c r="A771"/>
      <c r="B771" s="40"/>
      <c r="C771" s="553"/>
      <c r="D771" s="40"/>
      <c r="E771" s="40"/>
      <c r="F771" s="553"/>
      <c r="G771" s="40"/>
      <c r="I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</row>
    <row r="772" spans="1:67" s="14" customFormat="1" ht="15" customHeight="1" x14ac:dyDescent="0.2">
      <c r="A772"/>
      <c r="B772" s="40"/>
      <c r="C772" s="553"/>
      <c r="D772" s="40"/>
      <c r="E772" s="40"/>
      <c r="F772" s="553"/>
      <c r="G772" s="40"/>
      <c r="I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</row>
    <row r="773" spans="1:67" s="14" customFormat="1" ht="15" customHeight="1" x14ac:dyDescent="0.2">
      <c r="A773"/>
      <c r="B773" s="40"/>
      <c r="C773" s="553"/>
      <c r="D773" s="40"/>
      <c r="E773" s="40"/>
      <c r="F773" s="553"/>
      <c r="G773" s="40"/>
      <c r="I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</row>
    <row r="774" spans="1:67" s="14" customFormat="1" ht="15" customHeight="1" x14ac:dyDescent="0.2">
      <c r="A774"/>
      <c r="B774" s="40"/>
      <c r="C774" s="553"/>
      <c r="D774" s="40"/>
      <c r="E774" s="40"/>
      <c r="F774" s="553"/>
      <c r="G774" s="40"/>
      <c r="I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</row>
    <row r="775" spans="1:67" s="14" customFormat="1" ht="15" customHeight="1" x14ac:dyDescent="0.2">
      <c r="A775"/>
      <c r="B775" s="40"/>
      <c r="C775" s="553"/>
      <c r="D775" s="40"/>
      <c r="E775" s="40"/>
      <c r="F775" s="553"/>
      <c r="G775" s="40"/>
      <c r="I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</row>
    <row r="776" spans="1:67" s="14" customFormat="1" ht="15" customHeight="1" x14ac:dyDescent="0.2">
      <c r="A776"/>
      <c r="B776" s="40"/>
      <c r="C776" s="553"/>
      <c r="D776" s="40"/>
      <c r="E776" s="40"/>
      <c r="F776" s="553"/>
      <c r="G776" s="40"/>
      <c r="I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</row>
    <row r="777" spans="1:67" s="14" customFormat="1" ht="15" customHeight="1" x14ac:dyDescent="0.2">
      <c r="A777"/>
      <c r="B777" s="40"/>
      <c r="C777" s="553"/>
      <c r="D777" s="40"/>
      <c r="E777" s="40"/>
      <c r="F777" s="553"/>
      <c r="G777" s="40"/>
      <c r="I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</row>
    <row r="778" spans="1:67" s="14" customFormat="1" ht="15" customHeight="1" x14ac:dyDescent="0.2">
      <c r="A778"/>
      <c r="B778" s="40"/>
      <c r="C778" s="553"/>
      <c r="D778" s="40"/>
      <c r="E778" s="40"/>
      <c r="F778" s="553"/>
      <c r="G778" s="40"/>
      <c r="I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</row>
    <row r="779" spans="1:67" s="14" customFormat="1" ht="15" customHeight="1" x14ac:dyDescent="0.2">
      <c r="A779"/>
      <c r="B779" s="40"/>
      <c r="C779" s="553"/>
      <c r="D779" s="40"/>
      <c r="E779" s="40"/>
      <c r="F779" s="553"/>
      <c r="G779" s="40"/>
      <c r="I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</row>
    <row r="780" spans="1:67" s="14" customFormat="1" ht="15" customHeight="1" x14ac:dyDescent="0.2">
      <c r="A780"/>
      <c r="B780" s="40"/>
      <c r="C780" s="553"/>
      <c r="D780" s="40"/>
      <c r="E780" s="40"/>
      <c r="F780" s="553"/>
      <c r="G780" s="40"/>
      <c r="I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</row>
    <row r="781" spans="1:67" s="14" customFormat="1" ht="15" customHeight="1" x14ac:dyDescent="0.2">
      <c r="A781"/>
      <c r="B781" s="40"/>
      <c r="C781" s="553"/>
      <c r="D781" s="40"/>
      <c r="E781" s="40"/>
      <c r="F781" s="553"/>
      <c r="G781" s="40"/>
      <c r="I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</row>
    <row r="782" spans="1:67" s="14" customFormat="1" ht="15" customHeight="1" x14ac:dyDescent="0.2">
      <c r="A782"/>
      <c r="B782" s="40"/>
      <c r="C782" s="553"/>
      <c r="D782" s="40"/>
      <c r="E782" s="40"/>
      <c r="F782" s="553"/>
      <c r="G782" s="40"/>
      <c r="I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</row>
    <row r="783" spans="1:67" s="14" customFormat="1" ht="15" customHeight="1" x14ac:dyDescent="0.2">
      <c r="A783"/>
      <c r="B783" s="40"/>
      <c r="C783" s="553"/>
      <c r="D783" s="40"/>
      <c r="E783" s="40"/>
      <c r="F783" s="553"/>
      <c r="G783" s="40"/>
      <c r="I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</row>
    <row r="784" spans="1:67" s="14" customFormat="1" ht="15" customHeight="1" x14ac:dyDescent="0.2">
      <c r="A784"/>
      <c r="B784" s="40"/>
      <c r="C784" s="553"/>
      <c r="D784" s="40"/>
      <c r="E784" s="40"/>
      <c r="F784" s="553"/>
      <c r="G784" s="40"/>
      <c r="I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</row>
    <row r="785" spans="1:67" s="14" customFormat="1" ht="15" customHeight="1" x14ac:dyDescent="0.2">
      <c r="A785"/>
      <c r="B785" s="40"/>
      <c r="C785" s="553"/>
      <c r="D785" s="40"/>
      <c r="E785" s="40"/>
      <c r="F785" s="553"/>
      <c r="G785" s="40"/>
      <c r="I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</row>
    <row r="786" spans="1:67" s="14" customFormat="1" ht="15" customHeight="1" x14ac:dyDescent="0.2">
      <c r="A786"/>
      <c r="B786" s="40"/>
      <c r="C786" s="553"/>
      <c r="D786" s="40"/>
      <c r="E786" s="40"/>
      <c r="F786" s="553"/>
      <c r="G786" s="40"/>
      <c r="I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</row>
    <row r="787" spans="1:67" s="14" customFormat="1" ht="15" customHeight="1" x14ac:dyDescent="0.2">
      <c r="A787"/>
      <c r="B787" s="40"/>
      <c r="C787" s="553"/>
      <c r="D787" s="40"/>
      <c r="E787" s="40"/>
      <c r="F787" s="553"/>
      <c r="G787" s="40"/>
      <c r="I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</row>
    <row r="788" spans="1:67" s="14" customFormat="1" ht="15" customHeight="1" x14ac:dyDescent="0.2">
      <c r="A788"/>
      <c r="B788" s="40"/>
      <c r="C788" s="553"/>
      <c r="D788" s="40"/>
      <c r="E788" s="40"/>
      <c r="F788" s="553"/>
      <c r="G788" s="40"/>
      <c r="I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</row>
    <row r="789" spans="1:67" s="14" customFormat="1" ht="15" customHeight="1" x14ac:dyDescent="0.2">
      <c r="A789"/>
      <c r="B789" s="40"/>
      <c r="C789" s="553"/>
      <c r="D789" s="40"/>
      <c r="E789" s="40"/>
      <c r="F789" s="553"/>
      <c r="G789" s="40"/>
      <c r="I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</row>
    <row r="790" spans="1:67" s="14" customFormat="1" ht="15" customHeight="1" x14ac:dyDescent="0.2">
      <c r="A790"/>
      <c r="B790" s="40"/>
      <c r="C790" s="553"/>
      <c r="D790" s="40"/>
      <c r="E790" s="40"/>
      <c r="F790" s="553"/>
      <c r="G790" s="40"/>
      <c r="I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</row>
    <row r="791" spans="1:67" s="14" customFormat="1" ht="15" customHeight="1" x14ac:dyDescent="0.2">
      <c r="A791"/>
      <c r="B791" s="40"/>
      <c r="C791" s="553"/>
      <c r="D791" s="40"/>
      <c r="E791" s="40"/>
      <c r="F791" s="553"/>
      <c r="G791" s="40"/>
      <c r="I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</row>
    <row r="792" spans="1:67" s="14" customFormat="1" ht="15" customHeight="1" x14ac:dyDescent="0.2">
      <c r="A792"/>
      <c r="B792" s="40"/>
      <c r="C792" s="553"/>
      <c r="D792" s="40"/>
      <c r="E792" s="40"/>
      <c r="F792" s="553"/>
      <c r="G792" s="40"/>
      <c r="I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</row>
    <row r="793" spans="1:67" s="14" customFormat="1" ht="15" customHeight="1" x14ac:dyDescent="0.2">
      <c r="A793"/>
      <c r="B793" s="40"/>
      <c r="C793" s="553"/>
      <c r="D793" s="40"/>
      <c r="E793" s="40"/>
      <c r="F793" s="553"/>
      <c r="G793" s="40"/>
      <c r="I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</row>
    <row r="794" spans="1:67" s="14" customFormat="1" ht="15" customHeight="1" x14ac:dyDescent="0.2">
      <c r="A794"/>
      <c r="B794" s="40"/>
      <c r="C794" s="553"/>
      <c r="D794" s="40"/>
      <c r="E794" s="40"/>
      <c r="F794" s="553"/>
      <c r="G794" s="40"/>
      <c r="I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</row>
    <row r="795" spans="1:67" s="14" customFormat="1" ht="15" customHeight="1" x14ac:dyDescent="0.2">
      <c r="A795"/>
      <c r="B795" s="40"/>
      <c r="C795" s="553"/>
      <c r="D795" s="40"/>
      <c r="E795" s="40"/>
      <c r="F795" s="553"/>
      <c r="G795" s="40"/>
      <c r="I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</row>
    <row r="796" spans="1:67" s="14" customFormat="1" ht="15" customHeight="1" x14ac:dyDescent="0.2">
      <c r="A796"/>
      <c r="B796" s="40"/>
      <c r="C796" s="553"/>
      <c r="D796" s="40"/>
      <c r="E796" s="40"/>
      <c r="F796" s="553"/>
      <c r="G796" s="40"/>
      <c r="I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</row>
    <row r="797" spans="1:67" s="14" customFormat="1" ht="15" customHeight="1" x14ac:dyDescent="0.2">
      <c r="A797"/>
      <c r="B797" s="40"/>
      <c r="C797" s="553"/>
      <c r="D797" s="40"/>
      <c r="E797" s="40"/>
      <c r="F797" s="553"/>
      <c r="G797" s="40"/>
      <c r="I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</row>
    <row r="798" spans="1:67" s="14" customFormat="1" ht="15" customHeight="1" x14ac:dyDescent="0.2">
      <c r="A798"/>
      <c r="B798" s="40"/>
      <c r="C798" s="553"/>
      <c r="D798" s="40"/>
      <c r="E798" s="40"/>
      <c r="F798" s="553"/>
      <c r="G798" s="40"/>
      <c r="I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</row>
    <row r="799" spans="1:67" s="14" customFormat="1" ht="15" customHeight="1" x14ac:dyDescent="0.2">
      <c r="A799"/>
      <c r="B799" s="40"/>
      <c r="C799" s="553"/>
      <c r="D799" s="40"/>
      <c r="E799" s="40"/>
      <c r="F799" s="553"/>
      <c r="G799" s="40"/>
      <c r="I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</row>
    <row r="800" spans="1:67" s="14" customFormat="1" ht="15" customHeight="1" x14ac:dyDescent="0.2">
      <c r="A800"/>
      <c r="B800" s="40"/>
      <c r="C800" s="553"/>
      <c r="D800" s="40"/>
      <c r="E800" s="40"/>
      <c r="F800" s="553"/>
      <c r="G800" s="40"/>
      <c r="I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</row>
    <row r="801" spans="1:67" s="14" customFormat="1" ht="15" customHeight="1" x14ac:dyDescent="0.2">
      <c r="A801"/>
      <c r="B801" s="40"/>
      <c r="C801" s="553"/>
      <c r="D801" s="40"/>
      <c r="E801" s="40"/>
      <c r="F801" s="553"/>
      <c r="G801" s="40"/>
      <c r="I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</row>
    <row r="802" spans="1:67" s="14" customFormat="1" ht="15" customHeight="1" x14ac:dyDescent="0.2">
      <c r="A802"/>
      <c r="B802" s="40"/>
      <c r="C802" s="553"/>
      <c r="D802" s="40"/>
      <c r="E802" s="40"/>
      <c r="F802" s="553"/>
      <c r="G802" s="40"/>
      <c r="I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</row>
    <row r="803" spans="1:67" s="14" customFormat="1" ht="15" customHeight="1" x14ac:dyDescent="0.2">
      <c r="A803"/>
      <c r="B803" s="40"/>
      <c r="C803" s="553"/>
      <c r="D803" s="40"/>
      <c r="E803" s="40"/>
      <c r="F803" s="553"/>
      <c r="G803" s="40"/>
      <c r="I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</row>
    <row r="804" spans="1:67" s="14" customFormat="1" ht="15" customHeight="1" x14ac:dyDescent="0.2">
      <c r="A804"/>
      <c r="B804" s="40"/>
      <c r="C804" s="553"/>
      <c r="D804" s="40"/>
      <c r="E804" s="40"/>
      <c r="F804" s="553"/>
      <c r="G804" s="40"/>
      <c r="I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</row>
    <row r="805" spans="1:67" s="14" customFormat="1" ht="15" customHeight="1" x14ac:dyDescent="0.2">
      <c r="A805"/>
      <c r="B805" s="40"/>
      <c r="C805" s="553"/>
      <c r="D805" s="40"/>
      <c r="E805" s="40"/>
      <c r="F805" s="553"/>
      <c r="G805" s="40"/>
      <c r="I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</row>
    <row r="806" spans="1:67" s="14" customFormat="1" ht="15" customHeight="1" x14ac:dyDescent="0.2">
      <c r="A806"/>
      <c r="B806" s="40"/>
      <c r="C806" s="553"/>
      <c r="D806" s="40"/>
      <c r="E806" s="40"/>
      <c r="F806" s="553"/>
      <c r="G806" s="40"/>
      <c r="I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</row>
    <row r="807" spans="1:67" s="14" customFormat="1" ht="15" customHeight="1" x14ac:dyDescent="0.2">
      <c r="A807"/>
      <c r="B807" s="40"/>
      <c r="C807" s="553"/>
      <c r="D807" s="40"/>
      <c r="E807" s="40"/>
      <c r="F807" s="553"/>
      <c r="G807" s="40"/>
      <c r="I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</row>
    <row r="808" spans="1:67" s="14" customFormat="1" ht="15" customHeight="1" x14ac:dyDescent="0.2">
      <c r="A808"/>
      <c r="B808" s="40"/>
      <c r="C808" s="553"/>
      <c r="D808" s="40"/>
      <c r="E808" s="40"/>
      <c r="F808" s="553"/>
      <c r="G808" s="40"/>
      <c r="I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</row>
    <row r="809" spans="1:67" s="14" customFormat="1" ht="15" customHeight="1" x14ac:dyDescent="0.2">
      <c r="A809"/>
      <c r="B809" s="40"/>
      <c r="C809" s="553"/>
      <c r="D809" s="40"/>
      <c r="E809" s="40"/>
      <c r="F809" s="553"/>
      <c r="G809" s="40"/>
      <c r="I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</row>
    <row r="810" spans="1:67" s="14" customFormat="1" ht="15" customHeight="1" x14ac:dyDescent="0.2">
      <c r="A810"/>
      <c r="B810" s="40"/>
      <c r="C810" s="553"/>
      <c r="D810" s="40"/>
      <c r="E810" s="40"/>
      <c r="F810" s="553"/>
      <c r="G810" s="40"/>
      <c r="I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</row>
    <row r="811" spans="1:67" s="14" customFormat="1" ht="15" customHeight="1" x14ac:dyDescent="0.2">
      <c r="A811"/>
      <c r="B811" s="40"/>
      <c r="C811" s="553"/>
      <c r="D811" s="40"/>
      <c r="E811" s="40"/>
      <c r="F811" s="553"/>
      <c r="G811" s="40"/>
      <c r="I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</row>
    <row r="812" spans="1:67" s="14" customFormat="1" ht="15" customHeight="1" x14ac:dyDescent="0.2">
      <c r="A812"/>
      <c r="B812" s="40"/>
      <c r="C812" s="553"/>
      <c r="D812" s="40"/>
      <c r="E812" s="40"/>
      <c r="F812" s="553"/>
      <c r="G812" s="40"/>
      <c r="I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</row>
    <row r="813" spans="1:67" s="14" customFormat="1" ht="15" customHeight="1" x14ac:dyDescent="0.2">
      <c r="A813"/>
      <c r="B813" s="40"/>
      <c r="C813" s="553"/>
      <c r="D813" s="40"/>
      <c r="E813" s="40"/>
      <c r="F813" s="553"/>
      <c r="G813" s="40"/>
      <c r="I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</row>
    <row r="814" spans="1:67" s="14" customFormat="1" ht="15" customHeight="1" x14ac:dyDescent="0.2">
      <c r="A814"/>
      <c r="B814" s="40"/>
      <c r="C814" s="553"/>
      <c r="D814" s="40"/>
      <c r="E814" s="40"/>
      <c r="F814" s="553"/>
      <c r="G814" s="40"/>
      <c r="I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</row>
    <row r="815" spans="1:67" s="14" customFormat="1" ht="15" customHeight="1" x14ac:dyDescent="0.2">
      <c r="A815"/>
      <c r="B815" s="40"/>
      <c r="C815" s="553"/>
      <c r="D815" s="40"/>
      <c r="E815" s="40"/>
      <c r="F815" s="553"/>
      <c r="G815" s="40"/>
      <c r="I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</row>
    <row r="816" spans="1:67" s="14" customFormat="1" ht="15" customHeight="1" x14ac:dyDescent="0.2">
      <c r="A816"/>
      <c r="B816" s="40"/>
      <c r="C816" s="553"/>
      <c r="D816" s="40"/>
      <c r="E816" s="40"/>
      <c r="F816" s="553"/>
      <c r="G816" s="40"/>
      <c r="I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</row>
    <row r="817" spans="1:67" s="14" customFormat="1" ht="15" customHeight="1" x14ac:dyDescent="0.2">
      <c r="A817"/>
      <c r="B817" s="40"/>
      <c r="C817" s="553"/>
      <c r="D817" s="40"/>
      <c r="E817" s="40"/>
      <c r="F817" s="553"/>
      <c r="G817" s="40"/>
      <c r="I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</row>
    <row r="818" spans="1:67" s="14" customFormat="1" ht="15" customHeight="1" x14ac:dyDescent="0.2">
      <c r="A818"/>
      <c r="B818" s="40"/>
      <c r="C818" s="553"/>
      <c r="D818" s="40"/>
      <c r="E818" s="40"/>
      <c r="F818" s="553"/>
      <c r="G818" s="40"/>
      <c r="I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</row>
    <row r="819" spans="1:67" s="14" customFormat="1" ht="15" customHeight="1" x14ac:dyDescent="0.2">
      <c r="A819"/>
      <c r="B819" s="40"/>
      <c r="C819" s="553"/>
      <c r="D819" s="40"/>
      <c r="E819" s="40"/>
      <c r="F819" s="553"/>
      <c r="G819" s="40"/>
      <c r="I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</row>
    <row r="820" spans="1:67" s="14" customFormat="1" ht="15" customHeight="1" x14ac:dyDescent="0.2">
      <c r="A820"/>
      <c r="B820" s="40"/>
      <c r="C820" s="553"/>
      <c r="D820" s="40"/>
      <c r="E820" s="40"/>
      <c r="F820" s="553"/>
      <c r="G820" s="40"/>
      <c r="I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</row>
    <row r="821" spans="1:67" s="14" customFormat="1" ht="15" customHeight="1" x14ac:dyDescent="0.2">
      <c r="A821"/>
      <c r="B821" s="40"/>
      <c r="C821" s="553"/>
      <c r="D821" s="40"/>
      <c r="E821" s="40"/>
      <c r="F821" s="553"/>
      <c r="G821" s="40"/>
      <c r="I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</row>
    <row r="822" spans="1:67" s="14" customFormat="1" ht="15" customHeight="1" x14ac:dyDescent="0.2">
      <c r="A822"/>
      <c r="B822" s="40"/>
      <c r="C822" s="553"/>
      <c r="D822" s="40"/>
      <c r="E822" s="40"/>
      <c r="F822" s="553"/>
      <c r="G822" s="40"/>
      <c r="I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</row>
    <row r="823" spans="1:67" s="14" customFormat="1" ht="15" customHeight="1" x14ac:dyDescent="0.2">
      <c r="A823"/>
      <c r="B823" s="40"/>
      <c r="C823" s="553"/>
      <c r="D823" s="40"/>
      <c r="E823" s="40"/>
      <c r="F823" s="553"/>
      <c r="G823" s="40"/>
      <c r="I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</row>
    <row r="824" spans="1:67" s="14" customFormat="1" ht="15" customHeight="1" x14ac:dyDescent="0.2">
      <c r="A824"/>
      <c r="B824" s="40"/>
      <c r="C824" s="553"/>
      <c r="D824" s="40"/>
      <c r="E824" s="40"/>
      <c r="F824" s="553"/>
      <c r="G824" s="40"/>
      <c r="I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</row>
    <row r="825" spans="1:67" s="14" customFormat="1" ht="15" customHeight="1" x14ac:dyDescent="0.2">
      <c r="A825"/>
      <c r="B825" s="40"/>
      <c r="C825" s="553"/>
      <c r="D825" s="40"/>
      <c r="E825" s="40"/>
      <c r="F825" s="553"/>
      <c r="G825" s="40"/>
      <c r="I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</row>
    <row r="826" spans="1:67" s="14" customFormat="1" ht="15" customHeight="1" x14ac:dyDescent="0.2">
      <c r="A826"/>
      <c r="B826" s="40"/>
      <c r="C826" s="553"/>
      <c r="D826" s="40"/>
      <c r="E826" s="40"/>
      <c r="F826" s="553"/>
      <c r="G826" s="40"/>
      <c r="I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</row>
    <row r="827" spans="1:67" s="14" customFormat="1" ht="15" customHeight="1" x14ac:dyDescent="0.2">
      <c r="A827"/>
      <c r="B827" s="40"/>
      <c r="C827" s="553"/>
      <c r="D827" s="40"/>
      <c r="E827" s="40"/>
      <c r="F827" s="553"/>
      <c r="G827" s="40"/>
      <c r="I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</row>
    <row r="828" spans="1:67" s="14" customFormat="1" ht="15" customHeight="1" x14ac:dyDescent="0.2">
      <c r="A828"/>
      <c r="B828" s="40"/>
      <c r="C828" s="553"/>
      <c r="D828" s="40"/>
      <c r="E828" s="40"/>
      <c r="F828" s="553"/>
      <c r="G828" s="40"/>
      <c r="I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</row>
    <row r="829" spans="1:67" s="14" customFormat="1" ht="15" customHeight="1" x14ac:dyDescent="0.2">
      <c r="A829"/>
      <c r="B829" s="40"/>
      <c r="C829" s="553"/>
      <c r="D829" s="40"/>
      <c r="E829" s="40"/>
      <c r="F829" s="553"/>
      <c r="G829" s="40"/>
      <c r="I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</row>
    <row r="830" spans="1:67" s="14" customFormat="1" ht="15" customHeight="1" x14ac:dyDescent="0.2">
      <c r="A830"/>
      <c r="B830" s="40"/>
      <c r="C830" s="553"/>
      <c r="D830" s="40"/>
      <c r="E830" s="40"/>
      <c r="F830" s="553"/>
      <c r="G830" s="40"/>
      <c r="I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</row>
    <row r="831" spans="1:67" s="14" customFormat="1" ht="15" customHeight="1" x14ac:dyDescent="0.2">
      <c r="A831"/>
      <c r="B831" s="40"/>
      <c r="C831" s="553"/>
      <c r="D831" s="40"/>
      <c r="E831" s="40"/>
      <c r="F831" s="553"/>
      <c r="G831" s="40"/>
      <c r="I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</row>
    <row r="832" spans="1:67" s="14" customFormat="1" ht="15" customHeight="1" x14ac:dyDescent="0.2">
      <c r="A832"/>
      <c r="B832" s="40"/>
      <c r="C832" s="553"/>
      <c r="D832" s="40"/>
      <c r="E832" s="40"/>
      <c r="F832" s="553"/>
      <c r="G832" s="40"/>
      <c r="I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</row>
    <row r="833" spans="1:67" s="14" customFormat="1" ht="15" customHeight="1" x14ac:dyDescent="0.2">
      <c r="A833"/>
      <c r="B833" s="40"/>
      <c r="C833" s="553"/>
      <c r="D833" s="40"/>
      <c r="E833" s="40"/>
      <c r="F833" s="553"/>
      <c r="G833" s="40"/>
      <c r="I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</row>
    <row r="834" spans="1:67" s="14" customFormat="1" ht="15" customHeight="1" x14ac:dyDescent="0.2">
      <c r="A834"/>
      <c r="B834" s="40"/>
      <c r="C834" s="553"/>
      <c r="D834" s="40"/>
      <c r="E834" s="40"/>
      <c r="F834" s="553"/>
      <c r="G834" s="40"/>
      <c r="I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</row>
    <row r="835" spans="1:67" s="14" customFormat="1" ht="15" customHeight="1" x14ac:dyDescent="0.2">
      <c r="A835"/>
      <c r="B835" s="40"/>
      <c r="C835" s="553"/>
      <c r="D835" s="40"/>
      <c r="E835" s="40"/>
      <c r="F835" s="553"/>
      <c r="G835" s="40"/>
      <c r="I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</row>
    <row r="836" spans="1:67" s="14" customFormat="1" ht="15" customHeight="1" x14ac:dyDescent="0.2">
      <c r="A836"/>
      <c r="B836" s="40"/>
      <c r="C836" s="553"/>
      <c r="D836" s="40"/>
      <c r="E836" s="40"/>
      <c r="F836" s="553"/>
      <c r="G836" s="40"/>
      <c r="I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</row>
    <row r="837" spans="1:67" s="14" customFormat="1" ht="15" customHeight="1" x14ac:dyDescent="0.2">
      <c r="A837"/>
      <c r="B837" s="40"/>
      <c r="C837" s="553"/>
      <c r="D837" s="40"/>
      <c r="E837" s="40"/>
      <c r="F837" s="553"/>
      <c r="G837" s="40"/>
      <c r="I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</row>
    <row r="838" spans="1:67" s="14" customFormat="1" ht="15" customHeight="1" x14ac:dyDescent="0.2">
      <c r="A838"/>
      <c r="B838" s="40"/>
      <c r="C838" s="553"/>
      <c r="D838" s="40"/>
      <c r="E838" s="40"/>
      <c r="F838" s="553"/>
      <c r="G838" s="40"/>
      <c r="I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</row>
    <row r="839" spans="1:67" s="14" customFormat="1" ht="15" customHeight="1" x14ac:dyDescent="0.2">
      <c r="A839"/>
      <c r="B839" s="40"/>
      <c r="C839" s="553"/>
      <c r="D839" s="40"/>
      <c r="E839" s="40"/>
      <c r="F839" s="553"/>
      <c r="G839" s="40"/>
      <c r="I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</row>
    <row r="840" spans="1:67" s="14" customFormat="1" ht="15" customHeight="1" x14ac:dyDescent="0.2">
      <c r="A840"/>
      <c r="B840" s="40"/>
      <c r="C840" s="553"/>
      <c r="D840" s="40"/>
      <c r="E840" s="40"/>
      <c r="F840" s="553"/>
      <c r="G840" s="40"/>
      <c r="I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</row>
    <row r="841" spans="1:67" s="14" customFormat="1" ht="15" customHeight="1" x14ac:dyDescent="0.2">
      <c r="A841"/>
      <c r="B841" s="40"/>
      <c r="C841" s="553"/>
      <c r="D841" s="40"/>
      <c r="E841" s="40"/>
      <c r="F841" s="553"/>
      <c r="G841" s="40"/>
      <c r="I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</row>
    <row r="842" spans="1:67" s="14" customFormat="1" ht="15" customHeight="1" x14ac:dyDescent="0.2">
      <c r="A842"/>
      <c r="B842" s="40"/>
      <c r="C842" s="553"/>
      <c r="D842" s="40"/>
      <c r="E842" s="40"/>
      <c r="F842" s="553"/>
      <c r="G842" s="40"/>
      <c r="I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</row>
    <row r="843" spans="1:67" s="14" customFormat="1" ht="15" customHeight="1" x14ac:dyDescent="0.2">
      <c r="A843"/>
      <c r="B843" s="40"/>
      <c r="C843" s="553"/>
      <c r="D843" s="40"/>
      <c r="E843" s="40"/>
      <c r="F843" s="553"/>
      <c r="G843" s="40"/>
      <c r="I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</row>
    <row r="844" spans="1:67" s="14" customFormat="1" ht="15" customHeight="1" x14ac:dyDescent="0.2">
      <c r="A844"/>
      <c r="B844" s="40"/>
      <c r="C844" s="553"/>
      <c r="D844" s="40"/>
      <c r="E844" s="40"/>
      <c r="F844" s="553"/>
      <c r="G844" s="40"/>
      <c r="I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</row>
    <row r="845" spans="1:67" s="14" customFormat="1" ht="15" customHeight="1" x14ac:dyDescent="0.2">
      <c r="A845"/>
      <c r="B845" s="40"/>
      <c r="C845" s="553"/>
      <c r="D845" s="40"/>
      <c r="E845" s="40"/>
      <c r="F845" s="553"/>
      <c r="G845" s="40"/>
      <c r="I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</row>
    <row r="846" spans="1:67" s="14" customFormat="1" ht="15" customHeight="1" x14ac:dyDescent="0.2">
      <c r="A846"/>
      <c r="B846" s="40"/>
      <c r="C846" s="553"/>
      <c r="D846" s="40"/>
      <c r="E846" s="40"/>
      <c r="F846" s="553"/>
      <c r="G846" s="40"/>
      <c r="I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</row>
    <row r="847" spans="1:67" s="14" customFormat="1" ht="15" customHeight="1" x14ac:dyDescent="0.2">
      <c r="A847"/>
      <c r="B847" s="40"/>
      <c r="C847" s="553"/>
      <c r="D847" s="40"/>
      <c r="E847" s="40"/>
      <c r="F847" s="553"/>
      <c r="G847" s="40"/>
      <c r="I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</row>
    <row r="848" spans="1:67" s="14" customFormat="1" ht="15" customHeight="1" x14ac:dyDescent="0.2">
      <c r="A848"/>
      <c r="B848" s="40"/>
      <c r="C848" s="553"/>
      <c r="D848" s="40"/>
      <c r="E848" s="40"/>
      <c r="F848" s="553"/>
      <c r="G848" s="40"/>
      <c r="I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</row>
    <row r="849" spans="1:67" s="14" customFormat="1" ht="15" customHeight="1" x14ac:dyDescent="0.2">
      <c r="A849"/>
      <c r="B849" s="40"/>
      <c r="C849" s="553"/>
      <c r="D849" s="40"/>
      <c r="E849" s="40"/>
      <c r="F849" s="553"/>
      <c r="G849" s="40"/>
      <c r="I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</row>
    <row r="850" spans="1:67" s="14" customFormat="1" ht="15" customHeight="1" x14ac:dyDescent="0.2">
      <c r="A850"/>
      <c r="B850" s="40"/>
      <c r="C850" s="553"/>
      <c r="D850" s="40"/>
      <c r="E850" s="40"/>
      <c r="F850" s="553"/>
      <c r="G850" s="40"/>
      <c r="I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</row>
    <row r="851" spans="1:67" s="14" customFormat="1" ht="15" customHeight="1" x14ac:dyDescent="0.2">
      <c r="A851"/>
      <c r="B851" s="40"/>
      <c r="C851" s="553"/>
      <c r="D851" s="40"/>
      <c r="E851" s="40"/>
      <c r="F851" s="553"/>
      <c r="G851" s="40"/>
      <c r="I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</row>
    <row r="852" spans="1:67" s="14" customFormat="1" ht="15" customHeight="1" x14ac:dyDescent="0.2">
      <c r="A852"/>
      <c r="B852" s="40"/>
      <c r="C852" s="553"/>
      <c r="D852" s="40"/>
      <c r="E852" s="40"/>
      <c r="F852" s="553"/>
      <c r="G852" s="40"/>
      <c r="I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</row>
    <row r="853" spans="1:67" s="14" customFormat="1" ht="15" customHeight="1" x14ac:dyDescent="0.2">
      <c r="A853"/>
      <c r="B853" s="40"/>
      <c r="C853" s="553"/>
      <c r="D853" s="40"/>
      <c r="E853" s="40"/>
      <c r="F853" s="553"/>
      <c r="G853" s="40"/>
      <c r="I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</row>
    <row r="854" spans="1:67" s="14" customFormat="1" ht="15" customHeight="1" x14ac:dyDescent="0.2">
      <c r="A854"/>
      <c r="B854" s="40"/>
      <c r="C854" s="553"/>
      <c r="D854" s="40"/>
      <c r="E854" s="40"/>
      <c r="F854" s="553"/>
      <c r="G854" s="40"/>
      <c r="I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</row>
    <row r="855" spans="1:67" s="14" customFormat="1" ht="15" customHeight="1" x14ac:dyDescent="0.2">
      <c r="A855"/>
      <c r="B855" s="40"/>
      <c r="C855" s="553"/>
      <c r="D855" s="40"/>
      <c r="E855" s="40"/>
      <c r="F855" s="553"/>
      <c r="G855" s="40"/>
      <c r="I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</row>
    <row r="856" spans="1:67" s="14" customFormat="1" ht="15" customHeight="1" x14ac:dyDescent="0.2">
      <c r="A856"/>
      <c r="B856" s="40"/>
      <c r="C856" s="553"/>
      <c r="D856" s="40"/>
      <c r="E856" s="40"/>
      <c r="F856" s="553"/>
      <c r="G856" s="40"/>
      <c r="I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</row>
    <row r="857" spans="1:67" s="14" customFormat="1" ht="15" customHeight="1" x14ac:dyDescent="0.2">
      <c r="A857"/>
      <c r="B857" s="40"/>
      <c r="C857" s="553"/>
      <c r="D857" s="40"/>
      <c r="E857" s="40"/>
      <c r="F857" s="553"/>
      <c r="G857" s="40"/>
      <c r="I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</row>
    <row r="858" spans="1:67" s="14" customFormat="1" ht="15" customHeight="1" x14ac:dyDescent="0.2">
      <c r="A858"/>
      <c r="B858" s="40"/>
      <c r="C858" s="553"/>
      <c r="D858" s="40"/>
      <c r="E858" s="40"/>
      <c r="F858" s="553"/>
      <c r="G858" s="40"/>
      <c r="I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</row>
    <row r="859" spans="1:67" s="14" customFormat="1" ht="15" customHeight="1" x14ac:dyDescent="0.2">
      <c r="A859"/>
      <c r="B859" s="40"/>
      <c r="C859" s="553"/>
      <c r="D859" s="40"/>
      <c r="E859" s="40"/>
      <c r="F859" s="553"/>
      <c r="G859" s="40"/>
      <c r="I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</row>
    <row r="860" spans="1:67" s="14" customFormat="1" ht="15" customHeight="1" x14ac:dyDescent="0.2">
      <c r="A860"/>
      <c r="B860" s="40"/>
      <c r="C860" s="553"/>
      <c r="D860" s="40"/>
      <c r="E860" s="40"/>
      <c r="F860" s="553"/>
      <c r="G860" s="40"/>
      <c r="I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</row>
    <row r="861" spans="1:67" s="14" customFormat="1" ht="15" customHeight="1" x14ac:dyDescent="0.2">
      <c r="A861"/>
      <c r="B861" s="40"/>
      <c r="C861" s="553"/>
      <c r="D861" s="40"/>
      <c r="E861" s="40"/>
      <c r="F861" s="553"/>
      <c r="G861" s="40"/>
      <c r="I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</row>
    <row r="862" spans="1:67" s="14" customFormat="1" ht="15" customHeight="1" x14ac:dyDescent="0.2">
      <c r="A862"/>
      <c r="B862" s="40"/>
      <c r="C862" s="553"/>
      <c r="D862" s="40"/>
      <c r="E862" s="40"/>
      <c r="F862" s="553"/>
      <c r="G862" s="40"/>
      <c r="I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</row>
    <row r="863" spans="1:67" s="14" customFormat="1" ht="15" customHeight="1" x14ac:dyDescent="0.2">
      <c r="A863"/>
      <c r="B863" s="40"/>
      <c r="C863" s="553"/>
      <c r="D863" s="40"/>
      <c r="E863" s="40"/>
      <c r="F863" s="553"/>
      <c r="G863" s="40"/>
      <c r="I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</row>
    <row r="864" spans="1:67" s="14" customFormat="1" ht="15" customHeight="1" x14ac:dyDescent="0.2">
      <c r="A864"/>
      <c r="B864" s="40"/>
      <c r="C864" s="553"/>
      <c r="D864" s="40"/>
      <c r="E864" s="40"/>
      <c r="F864" s="553"/>
      <c r="G864" s="40"/>
      <c r="I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</row>
    <row r="865" spans="1:67" s="14" customFormat="1" ht="15" customHeight="1" x14ac:dyDescent="0.2">
      <c r="A865"/>
      <c r="B865" s="40"/>
      <c r="C865" s="553"/>
      <c r="D865" s="40"/>
      <c r="E865" s="40"/>
      <c r="F865" s="553"/>
      <c r="G865" s="40"/>
      <c r="I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</row>
    <row r="866" spans="1:67" s="14" customFormat="1" ht="15" customHeight="1" x14ac:dyDescent="0.2">
      <c r="A866"/>
      <c r="B866" s="40"/>
      <c r="C866" s="553"/>
      <c r="D866" s="40"/>
      <c r="E866" s="40"/>
      <c r="F866" s="553"/>
      <c r="G866" s="40"/>
      <c r="I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</row>
    <row r="867" spans="1:67" s="14" customFormat="1" ht="15" customHeight="1" x14ac:dyDescent="0.2">
      <c r="A867"/>
      <c r="B867" s="40"/>
      <c r="C867" s="553"/>
      <c r="D867" s="40"/>
      <c r="E867" s="40"/>
      <c r="F867" s="553"/>
      <c r="G867" s="40"/>
      <c r="I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</row>
    <row r="868" spans="1:67" s="14" customFormat="1" ht="15" customHeight="1" x14ac:dyDescent="0.2">
      <c r="A868"/>
      <c r="B868" s="40"/>
      <c r="C868" s="553"/>
      <c r="D868" s="40"/>
      <c r="E868" s="40"/>
      <c r="F868" s="553"/>
      <c r="G868" s="40"/>
      <c r="I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</row>
    <row r="869" spans="1:67" s="14" customFormat="1" ht="15" customHeight="1" x14ac:dyDescent="0.2">
      <c r="A869"/>
      <c r="B869" s="40"/>
      <c r="C869" s="553"/>
      <c r="D869" s="40"/>
      <c r="E869" s="40"/>
      <c r="F869" s="553"/>
      <c r="G869" s="40"/>
      <c r="I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</row>
    <row r="870" spans="1:67" s="14" customFormat="1" ht="15" customHeight="1" x14ac:dyDescent="0.2">
      <c r="A870"/>
      <c r="B870" s="40"/>
      <c r="C870" s="553"/>
      <c r="D870" s="40"/>
      <c r="E870" s="40"/>
      <c r="F870" s="553"/>
      <c r="G870" s="40"/>
      <c r="I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</row>
    <row r="871" spans="1:67" s="14" customFormat="1" ht="15" customHeight="1" x14ac:dyDescent="0.2">
      <c r="A871"/>
      <c r="B871" s="40"/>
      <c r="C871" s="553"/>
      <c r="D871" s="40"/>
      <c r="E871" s="40"/>
      <c r="F871" s="553"/>
      <c r="G871" s="40"/>
      <c r="I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</row>
    <row r="872" spans="1:67" s="14" customFormat="1" ht="15" customHeight="1" x14ac:dyDescent="0.2">
      <c r="A872"/>
      <c r="B872" s="40"/>
      <c r="C872" s="553"/>
      <c r="D872" s="40"/>
      <c r="E872" s="40"/>
      <c r="F872" s="553"/>
      <c r="G872" s="40"/>
      <c r="I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</row>
    <row r="873" spans="1:67" s="14" customFormat="1" ht="15" customHeight="1" x14ac:dyDescent="0.2">
      <c r="A873"/>
      <c r="B873" s="40"/>
      <c r="C873" s="553"/>
      <c r="D873" s="40"/>
      <c r="E873" s="40"/>
      <c r="F873" s="553"/>
      <c r="G873" s="40"/>
      <c r="I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</row>
    <row r="874" spans="1:67" s="14" customFormat="1" ht="15" customHeight="1" x14ac:dyDescent="0.2">
      <c r="A874"/>
      <c r="B874" s="40"/>
      <c r="C874" s="553"/>
      <c r="D874" s="40"/>
      <c r="E874" s="40"/>
      <c r="F874" s="553"/>
      <c r="G874" s="40"/>
      <c r="I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</row>
    <row r="875" spans="1:67" s="14" customFormat="1" ht="15" customHeight="1" x14ac:dyDescent="0.2">
      <c r="A875"/>
      <c r="B875" s="40"/>
      <c r="C875" s="553"/>
      <c r="D875" s="40"/>
      <c r="E875" s="40"/>
      <c r="F875" s="553"/>
      <c r="G875" s="40"/>
      <c r="I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</row>
    <row r="876" spans="1:67" s="14" customFormat="1" ht="15" customHeight="1" x14ac:dyDescent="0.2">
      <c r="A876"/>
      <c r="B876" s="40"/>
      <c r="C876" s="553"/>
      <c r="D876" s="40"/>
      <c r="E876" s="40"/>
      <c r="F876" s="553"/>
      <c r="G876" s="40"/>
      <c r="I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</row>
    <row r="877" spans="1:67" s="14" customFormat="1" ht="15" customHeight="1" x14ac:dyDescent="0.2">
      <c r="A877"/>
      <c r="B877" s="40"/>
      <c r="C877" s="553"/>
      <c r="D877" s="40"/>
      <c r="E877" s="40"/>
      <c r="F877" s="553"/>
      <c r="G877" s="40"/>
      <c r="I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</row>
    <row r="878" spans="1:67" s="14" customFormat="1" ht="15" customHeight="1" x14ac:dyDescent="0.2">
      <c r="A878"/>
      <c r="B878" s="40"/>
      <c r="C878" s="553"/>
      <c r="D878" s="40"/>
      <c r="E878" s="40"/>
      <c r="F878" s="553"/>
      <c r="G878" s="40"/>
      <c r="I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</row>
    <row r="879" spans="1:67" s="14" customFormat="1" ht="15" customHeight="1" x14ac:dyDescent="0.2">
      <c r="A879"/>
      <c r="B879" s="40"/>
      <c r="C879" s="553"/>
      <c r="D879" s="40"/>
      <c r="E879" s="40"/>
      <c r="F879" s="553"/>
      <c r="G879" s="40"/>
      <c r="I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</row>
    <row r="880" spans="1:67" s="14" customFormat="1" ht="15" customHeight="1" x14ac:dyDescent="0.2">
      <c r="A880"/>
      <c r="B880" s="40"/>
      <c r="C880" s="553"/>
      <c r="D880" s="40"/>
      <c r="E880" s="40"/>
      <c r="F880" s="553"/>
      <c r="G880" s="40"/>
      <c r="I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</row>
    <row r="881" spans="1:67" s="14" customFormat="1" ht="15" customHeight="1" x14ac:dyDescent="0.2">
      <c r="A881"/>
      <c r="B881" s="40"/>
      <c r="C881" s="553"/>
      <c r="D881" s="40"/>
      <c r="E881" s="40"/>
      <c r="F881" s="553"/>
      <c r="G881" s="40"/>
      <c r="I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</row>
    <row r="882" spans="1:67" s="14" customFormat="1" ht="15" customHeight="1" x14ac:dyDescent="0.2">
      <c r="A882"/>
      <c r="B882" s="40"/>
      <c r="C882" s="553"/>
      <c r="D882" s="40"/>
      <c r="E882" s="40"/>
      <c r="F882" s="553"/>
      <c r="G882" s="40"/>
      <c r="I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</row>
    <row r="883" spans="1:67" s="14" customFormat="1" ht="15" customHeight="1" x14ac:dyDescent="0.2">
      <c r="A883"/>
      <c r="B883" s="40"/>
      <c r="C883" s="553"/>
      <c r="D883" s="40"/>
      <c r="E883" s="40"/>
      <c r="F883" s="553"/>
      <c r="G883" s="40"/>
      <c r="I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</row>
    <row r="884" spans="1:67" s="14" customFormat="1" ht="15" customHeight="1" x14ac:dyDescent="0.2">
      <c r="A884"/>
      <c r="B884" s="40"/>
      <c r="C884" s="553"/>
      <c r="D884" s="40"/>
      <c r="E884" s="40"/>
      <c r="F884" s="553"/>
      <c r="G884" s="40"/>
      <c r="I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</row>
    <row r="885" spans="1:67" s="14" customFormat="1" ht="15" customHeight="1" x14ac:dyDescent="0.2">
      <c r="A885"/>
      <c r="B885" s="40"/>
      <c r="C885" s="553"/>
      <c r="D885" s="40"/>
      <c r="E885" s="40"/>
      <c r="F885" s="553"/>
      <c r="G885" s="40"/>
      <c r="I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</row>
    <row r="886" spans="1:67" s="14" customFormat="1" ht="15" customHeight="1" x14ac:dyDescent="0.2">
      <c r="A886"/>
      <c r="B886" s="40"/>
      <c r="C886" s="553"/>
      <c r="D886" s="40"/>
      <c r="E886" s="40"/>
      <c r="F886" s="553"/>
      <c r="G886" s="40"/>
      <c r="I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</row>
    <row r="887" spans="1:67" s="14" customFormat="1" ht="15" customHeight="1" x14ac:dyDescent="0.2">
      <c r="A887"/>
      <c r="B887" s="40"/>
      <c r="C887" s="553"/>
      <c r="D887" s="40"/>
      <c r="E887" s="40"/>
      <c r="F887" s="553"/>
      <c r="G887" s="40"/>
      <c r="I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</row>
    <row r="888" spans="1:67" s="14" customFormat="1" ht="15" customHeight="1" x14ac:dyDescent="0.2">
      <c r="A888"/>
      <c r="B888" s="40"/>
      <c r="C888" s="553"/>
      <c r="D888" s="40"/>
      <c r="E888" s="40"/>
      <c r="F888" s="553"/>
      <c r="G888" s="40"/>
      <c r="I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</row>
    <row r="889" spans="1:67" s="14" customFormat="1" ht="15" customHeight="1" x14ac:dyDescent="0.2">
      <c r="A889"/>
      <c r="B889" s="40"/>
      <c r="C889" s="553"/>
      <c r="D889" s="40"/>
      <c r="E889" s="40"/>
      <c r="F889" s="553"/>
      <c r="G889" s="40"/>
      <c r="I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</row>
    <row r="890" spans="1:67" s="14" customFormat="1" ht="15" customHeight="1" x14ac:dyDescent="0.2">
      <c r="A890"/>
      <c r="B890" s="40"/>
      <c r="C890" s="553"/>
      <c r="D890" s="40"/>
      <c r="E890" s="40"/>
      <c r="F890" s="553"/>
      <c r="G890" s="40"/>
      <c r="I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</row>
    <row r="891" spans="1:67" s="14" customFormat="1" ht="15" customHeight="1" x14ac:dyDescent="0.2">
      <c r="A891"/>
      <c r="B891" s="40"/>
      <c r="C891" s="553"/>
      <c r="D891" s="40"/>
      <c r="E891" s="40"/>
      <c r="F891" s="553"/>
      <c r="G891" s="40"/>
      <c r="I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</row>
    <row r="892" spans="1:67" s="14" customFormat="1" ht="15" customHeight="1" x14ac:dyDescent="0.2">
      <c r="A892"/>
      <c r="B892" s="40"/>
      <c r="C892" s="553"/>
      <c r="D892" s="40"/>
      <c r="E892" s="40"/>
      <c r="F892" s="553"/>
      <c r="G892" s="40"/>
      <c r="I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</row>
    <row r="893" spans="1:67" s="14" customFormat="1" ht="15" customHeight="1" x14ac:dyDescent="0.2">
      <c r="A893"/>
      <c r="B893" s="40"/>
      <c r="C893" s="553"/>
      <c r="D893" s="40"/>
      <c r="E893" s="40"/>
      <c r="F893" s="553"/>
      <c r="G893" s="40"/>
      <c r="I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</row>
    <row r="894" spans="1:67" s="14" customFormat="1" ht="15" customHeight="1" x14ac:dyDescent="0.2">
      <c r="A894"/>
      <c r="B894" s="40"/>
      <c r="C894" s="553"/>
      <c r="D894" s="40"/>
      <c r="E894" s="40"/>
      <c r="F894" s="553"/>
      <c r="G894" s="40"/>
      <c r="I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</row>
    <row r="895" spans="1:67" s="14" customFormat="1" ht="15" customHeight="1" x14ac:dyDescent="0.2">
      <c r="A895"/>
      <c r="B895" s="40"/>
      <c r="C895" s="553"/>
      <c r="D895" s="40"/>
      <c r="E895" s="40"/>
      <c r="F895" s="553"/>
      <c r="G895" s="40"/>
      <c r="I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</row>
    <row r="896" spans="1:67" s="14" customFormat="1" ht="15" customHeight="1" x14ac:dyDescent="0.2">
      <c r="A896"/>
      <c r="B896" s="40"/>
      <c r="C896" s="553"/>
      <c r="D896" s="40"/>
      <c r="E896" s="40"/>
      <c r="F896" s="553"/>
      <c r="G896" s="40"/>
      <c r="I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</row>
    <row r="897" spans="1:67" s="14" customFormat="1" ht="15" customHeight="1" x14ac:dyDescent="0.2">
      <c r="A897"/>
      <c r="B897" s="40"/>
      <c r="C897" s="553"/>
      <c r="D897" s="40"/>
      <c r="E897" s="40"/>
      <c r="F897" s="553"/>
      <c r="G897" s="40"/>
      <c r="I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</row>
    <row r="898" spans="1:67" s="14" customFormat="1" ht="15" customHeight="1" x14ac:dyDescent="0.2">
      <c r="A898"/>
      <c r="B898" s="40"/>
      <c r="C898" s="553"/>
      <c r="D898" s="40"/>
      <c r="E898" s="40"/>
      <c r="F898" s="553"/>
      <c r="G898" s="40"/>
      <c r="I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</row>
    <row r="899" spans="1:67" s="14" customFormat="1" ht="15" customHeight="1" x14ac:dyDescent="0.2">
      <c r="A899"/>
      <c r="B899" s="40"/>
      <c r="C899" s="553"/>
      <c r="D899" s="40"/>
      <c r="E899" s="40"/>
      <c r="F899" s="553"/>
      <c r="G899" s="40"/>
      <c r="I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</row>
    <row r="900" spans="1:67" s="14" customFormat="1" ht="15" customHeight="1" x14ac:dyDescent="0.2">
      <c r="A900"/>
      <c r="B900" s="40"/>
      <c r="C900" s="553"/>
      <c r="D900" s="40"/>
      <c r="E900" s="40"/>
      <c r="F900" s="553"/>
      <c r="G900" s="40"/>
      <c r="I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</row>
    <row r="901" spans="1:67" s="14" customFormat="1" ht="15" customHeight="1" x14ac:dyDescent="0.2">
      <c r="A901"/>
      <c r="B901" s="40"/>
      <c r="C901" s="553"/>
      <c r="D901" s="40"/>
      <c r="E901" s="40"/>
      <c r="F901" s="553"/>
      <c r="G901" s="40"/>
      <c r="I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</row>
    <row r="902" spans="1:67" s="14" customFormat="1" ht="15" customHeight="1" x14ac:dyDescent="0.2">
      <c r="A902"/>
      <c r="B902" s="40"/>
      <c r="C902" s="553"/>
      <c r="D902" s="40"/>
      <c r="E902" s="40"/>
      <c r="F902" s="553"/>
      <c r="G902" s="40"/>
      <c r="I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</row>
    <row r="903" spans="1:67" s="14" customFormat="1" ht="15" customHeight="1" x14ac:dyDescent="0.2">
      <c r="A903"/>
      <c r="B903" s="40"/>
      <c r="C903" s="553"/>
      <c r="D903" s="40"/>
      <c r="E903" s="40"/>
      <c r="F903" s="553"/>
      <c r="G903" s="40"/>
      <c r="I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</row>
    <row r="904" spans="1:67" s="14" customFormat="1" ht="15" customHeight="1" x14ac:dyDescent="0.2">
      <c r="A904"/>
      <c r="B904" s="40"/>
      <c r="C904" s="553"/>
      <c r="D904" s="40"/>
      <c r="E904" s="40"/>
      <c r="F904" s="553"/>
      <c r="G904" s="40"/>
      <c r="I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</row>
    <row r="905" spans="1:67" s="14" customFormat="1" ht="15" customHeight="1" x14ac:dyDescent="0.2">
      <c r="A905"/>
      <c r="B905" s="40"/>
      <c r="C905" s="553"/>
      <c r="D905" s="40"/>
      <c r="E905" s="40"/>
      <c r="F905" s="553"/>
      <c r="G905" s="40"/>
      <c r="I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</row>
    <row r="906" spans="1:67" s="14" customFormat="1" ht="15" customHeight="1" x14ac:dyDescent="0.2">
      <c r="A906"/>
      <c r="B906" s="40"/>
      <c r="C906" s="553"/>
      <c r="D906" s="40"/>
      <c r="E906" s="40"/>
      <c r="F906" s="553"/>
      <c r="G906" s="40"/>
      <c r="I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</row>
    <row r="907" spans="1:67" s="14" customFormat="1" ht="15" customHeight="1" x14ac:dyDescent="0.2">
      <c r="A907"/>
      <c r="B907" s="40"/>
      <c r="C907" s="553"/>
      <c r="D907" s="40"/>
      <c r="E907" s="40"/>
      <c r="F907" s="553"/>
      <c r="G907" s="40"/>
      <c r="I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</row>
    <row r="908" spans="1:67" s="14" customFormat="1" ht="15" customHeight="1" x14ac:dyDescent="0.2">
      <c r="A908"/>
      <c r="B908" s="40"/>
      <c r="C908" s="553"/>
      <c r="D908" s="40"/>
      <c r="E908" s="40"/>
      <c r="F908" s="553"/>
      <c r="G908" s="40"/>
      <c r="I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</row>
    <row r="909" spans="1:67" s="14" customFormat="1" ht="15" customHeight="1" x14ac:dyDescent="0.2">
      <c r="A909"/>
      <c r="B909" s="40"/>
      <c r="C909" s="553"/>
      <c r="D909" s="40"/>
      <c r="E909" s="40"/>
      <c r="F909" s="553"/>
      <c r="G909" s="40"/>
      <c r="I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</row>
    <row r="910" spans="1:67" s="14" customFormat="1" ht="15" customHeight="1" x14ac:dyDescent="0.2">
      <c r="A910"/>
      <c r="B910" s="40"/>
      <c r="C910" s="553"/>
      <c r="D910" s="40"/>
      <c r="E910" s="40"/>
      <c r="F910" s="553"/>
      <c r="G910" s="40"/>
      <c r="I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</row>
    <row r="911" spans="1:67" s="14" customFormat="1" ht="15" customHeight="1" x14ac:dyDescent="0.2">
      <c r="A911"/>
      <c r="B911" s="40"/>
      <c r="C911" s="553"/>
      <c r="D911" s="40"/>
      <c r="E911" s="40"/>
      <c r="F911" s="553"/>
      <c r="G911" s="40"/>
      <c r="I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</row>
    <row r="912" spans="1:67" s="14" customFormat="1" ht="15" customHeight="1" x14ac:dyDescent="0.2">
      <c r="A912"/>
      <c r="B912" s="40"/>
      <c r="C912" s="553"/>
      <c r="D912" s="40"/>
      <c r="E912" s="40"/>
      <c r="F912" s="553"/>
      <c r="G912" s="40"/>
      <c r="I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</row>
    <row r="913" spans="1:67" s="14" customFormat="1" ht="15" customHeight="1" x14ac:dyDescent="0.2">
      <c r="A913"/>
      <c r="B913" s="40"/>
      <c r="C913" s="553"/>
      <c r="D913" s="40"/>
      <c r="E913" s="40"/>
      <c r="F913" s="553"/>
      <c r="G913" s="40"/>
      <c r="I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</row>
    <row r="914" spans="1:67" s="14" customFormat="1" ht="15" customHeight="1" x14ac:dyDescent="0.2">
      <c r="A914"/>
      <c r="B914" s="40"/>
      <c r="C914" s="553"/>
      <c r="D914" s="40"/>
      <c r="E914" s="40"/>
      <c r="F914" s="553"/>
      <c r="G914" s="40"/>
      <c r="I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</row>
    <row r="915" spans="1:67" s="14" customFormat="1" ht="15" customHeight="1" x14ac:dyDescent="0.2">
      <c r="A915"/>
      <c r="B915" s="40"/>
      <c r="C915" s="553"/>
      <c r="D915" s="40"/>
      <c r="E915" s="40"/>
      <c r="F915" s="553"/>
      <c r="G915" s="40"/>
      <c r="I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</row>
    <row r="916" spans="1:67" s="14" customFormat="1" ht="15" customHeight="1" x14ac:dyDescent="0.2">
      <c r="A916"/>
      <c r="B916" s="40"/>
      <c r="C916" s="553"/>
      <c r="D916" s="40"/>
      <c r="E916" s="40"/>
      <c r="F916" s="553"/>
      <c r="G916" s="40"/>
      <c r="I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</row>
    <row r="917" spans="1:67" s="14" customFormat="1" ht="15" customHeight="1" x14ac:dyDescent="0.2">
      <c r="A917"/>
      <c r="B917" s="40"/>
      <c r="C917" s="553"/>
      <c r="D917" s="40"/>
      <c r="E917" s="40"/>
      <c r="F917" s="553"/>
      <c r="G917" s="40"/>
      <c r="I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</row>
    <row r="918" spans="1:67" s="14" customFormat="1" ht="15" customHeight="1" x14ac:dyDescent="0.2">
      <c r="A918"/>
      <c r="B918" s="40"/>
      <c r="C918" s="553"/>
      <c r="D918" s="40"/>
      <c r="E918" s="40"/>
      <c r="F918" s="553"/>
      <c r="G918" s="40"/>
      <c r="I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</row>
    <row r="919" spans="1:67" s="14" customFormat="1" ht="15" customHeight="1" x14ac:dyDescent="0.2">
      <c r="A919"/>
      <c r="B919" s="40"/>
      <c r="C919" s="553"/>
      <c r="D919" s="40"/>
      <c r="E919" s="40"/>
      <c r="F919" s="553"/>
      <c r="G919" s="40"/>
      <c r="I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</row>
    <row r="920" spans="1:67" s="14" customFormat="1" ht="15" customHeight="1" x14ac:dyDescent="0.2">
      <c r="A920"/>
      <c r="B920" s="40"/>
      <c r="C920" s="553"/>
      <c r="D920" s="40"/>
      <c r="E920" s="40"/>
      <c r="F920" s="553"/>
      <c r="G920" s="40"/>
      <c r="I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</row>
    <row r="921" spans="1:67" s="14" customFormat="1" ht="15" customHeight="1" x14ac:dyDescent="0.2">
      <c r="A921"/>
      <c r="B921" s="40"/>
      <c r="C921" s="553"/>
      <c r="D921" s="40"/>
      <c r="E921" s="40"/>
      <c r="F921" s="553"/>
      <c r="G921" s="40"/>
      <c r="I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</row>
    <row r="922" spans="1:67" s="14" customFormat="1" ht="15" customHeight="1" x14ac:dyDescent="0.2">
      <c r="A922"/>
      <c r="B922" s="40"/>
      <c r="C922" s="553"/>
      <c r="D922" s="40"/>
      <c r="E922" s="40"/>
      <c r="F922" s="553"/>
      <c r="G922" s="40"/>
      <c r="I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</row>
    <row r="923" spans="1:67" s="14" customFormat="1" ht="15" customHeight="1" x14ac:dyDescent="0.2">
      <c r="A923"/>
      <c r="B923" s="40"/>
      <c r="C923" s="553"/>
      <c r="D923" s="40"/>
      <c r="E923" s="40"/>
      <c r="F923" s="553"/>
      <c r="G923" s="40"/>
      <c r="I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</row>
    <row r="924" spans="1:67" s="14" customFormat="1" ht="15" customHeight="1" x14ac:dyDescent="0.2">
      <c r="A924"/>
      <c r="B924" s="40"/>
      <c r="C924" s="553"/>
      <c r="D924" s="40"/>
      <c r="E924" s="40"/>
      <c r="F924" s="553"/>
      <c r="G924" s="40"/>
      <c r="I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</row>
    <row r="925" spans="1:67" s="14" customFormat="1" ht="15" customHeight="1" x14ac:dyDescent="0.2">
      <c r="A925"/>
      <c r="B925" s="40"/>
      <c r="C925" s="553"/>
      <c r="D925" s="40"/>
      <c r="E925" s="40"/>
      <c r="F925" s="553"/>
      <c r="G925" s="40"/>
      <c r="I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</row>
    <row r="926" spans="1:67" s="14" customFormat="1" ht="15" customHeight="1" x14ac:dyDescent="0.2">
      <c r="A926"/>
      <c r="B926" s="40"/>
      <c r="C926" s="553"/>
      <c r="D926" s="40"/>
      <c r="E926" s="40"/>
      <c r="F926" s="553"/>
      <c r="G926" s="40"/>
      <c r="I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</row>
    <row r="927" spans="1:67" s="14" customFormat="1" ht="15" customHeight="1" x14ac:dyDescent="0.2">
      <c r="A927"/>
      <c r="B927" s="40"/>
      <c r="C927" s="553"/>
      <c r="D927" s="40"/>
      <c r="E927" s="40"/>
      <c r="F927" s="553"/>
      <c r="G927" s="40"/>
      <c r="I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</row>
    <row r="928" spans="1:67" s="14" customFormat="1" ht="15" customHeight="1" x14ac:dyDescent="0.2">
      <c r="A928"/>
      <c r="B928" s="40"/>
      <c r="C928" s="553"/>
      <c r="D928" s="40"/>
      <c r="E928" s="40"/>
      <c r="F928" s="553"/>
      <c r="G928" s="40"/>
      <c r="I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</row>
    <row r="929" spans="1:67" s="14" customFormat="1" ht="15" customHeight="1" x14ac:dyDescent="0.2">
      <c r="A929"/>
      <c r="B929" s="40"/>
      <c r="C929" s="553"/>
      <c r="D929" s="40"/>
      <c r="E929" s="40"/>
      <c r="F929" s="553"/>
      <c r="G929" s="40"/>
      <c r="I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</row>
    <row r="930" spans="1:67" s="14" customFormat="1" ht="15" customHeight="1" x14ac:dyDescent="0.2">
      <c r="A930"/>
      <c r="B930" s="40"/>
      <c r="C930" s="553"/>
      <c r="D930" s="40"/>
      <c r="E930" s="40"/>
      <c r="F930" s="553"/>
      <c r="G930" s="40"/>
      <c r="I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</row>
    <row r="931" spans="1:67" s="14" customFormat="1" ht="15" customHeight="1" x14ac:dyDescent="0.2">
      <c r="A931"/>
      <c r="B931" s="40"/>
      <c r="C931" s="553"/>
      <c r="D931" s="40"/>
      <c r="E931" s="40"/>
      <c r="F931" s="553"/>
      <c r="G931" s="40"/>
      <c r="I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</row>
    <row r="932" spans="1:67" s="14" customFormat="1" ht="15" customHeight="1" x14ac:dyDescent="0.2">
      <c r="A932"/>
      <c r="B932" s="40"/>
      <c r="C932" s="553"/>
      <c r="D932" s="40"/>
      <c r="E932" s="40"/>
      <c r="F932" s="553"/>
      <c r="G932" s="40"/>
      <c r="I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</row>
    <row r="933" spans="1:67" s="14" customFormat="1" ht="15" customHeight="1" x14ac:dyDescent="0.2">
      <c r="A933"/>
      <c r="B933" s="40"/>
      <c r="C933" s="553"/>
      <c r="D933" s="40"/>
      <c r="E933" s="40"/>
      <c r="F933" s="553"/>
      <c r="G933" s="40"/>
      <c r="I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</row>
    <row r="934" spans="1:67" s="14" customFormat="1" ht="15" customHeight="1" x14ac:dyDescent="0.2">
      <c r="A934"/>
      <c r="B934" s="40"/>
      <c r="C934" s="553"/>
      <c r="D934" s="40"/>
      <c r="E934" s="40"/>
      <c r="F934" s="553"/>
      <c r="G934" s="40"/>
      <c r="I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</row>
    <row r="935" spans="1:67" s="14" customFormat="1" ht="15" customHeight="1" x14ac:dyDescent="0.2">
      <c r="A935"/>
      <c r="B935" s="40"/>
      <c r="C935" s="553"/>
      <c r="D935" s="40"/>
      <c r="E935" s="40"/>
      <c r="F935" s="553"/>
      <c r="G935" s="40"/>
      <c r="I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</row>
    <row r="936" spans="1:67" s="14" customFormat="1" ht="15" customHeight="1" x14ac:dyDescent="0.2">
      <c r="A936"/>
      <c r="B936" s="40"/>
      <c r="C936" s="553"/>
      <c r="D936" s="40"/>
      <c r="E936" s="40"/>
      <c r="F936" s="553"/>
      <c r="G936" s="40"/>
      <c r="I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</row>
    <row r="937" spans="1:67" s="14" customFormat="1" ht="15" customHeight="1" x14ac:dyDescent="0.2">
      <c r="A937"/>
      <c r="B937" s="40"/>
      <c r="C937" s="553"/>
      <c r="D937" s="40"/>
      <c r="E937" s="40"/>
      <c r="F937" s="553"/>
      <c r="G937" s="40"/>
      <c r="I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</row>
    <row r="938" spans="1:67" s="14" customFormat="1" ht="15" customHeight="1" x14ac:dyDescent="0.2">
      <c r="A938"/>
      <c r="B938" s="40"/>
      <c r="C938" s="553"/>
      <c r="D938" s="40"/>
      <c r="E938" s="40"/>
      <c r="F938" s="553"/>
      <c r="G938" s="40"/>
      <c r="I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</row>
    <row r="939" spans="1:67" s="14" customFormat="1" ht="15" customHeight="1" x14ac:dyDescent="0.2">
      <c r="A939"/>
      <c r="B939" s="40"/>
      <c r="C939" s="553"/>
      <c r="D939" s="40"/>
      <c r="E939" s="40"/>
      <c r="F939" s="553"/>
      <c r="G939" s="40"/>
      <c r="I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</row>
    <row r="940" spans="1:67" s="14" customFormat="1" ht="15" customHeight="1" x14ac:dyDescent="0.2">
      <c r="A940"/>
      <c r="B940" s="40"/>
      <c r="C940" s="553"/>
      <c r="D940" s="40"/>
      <c r="E940" s="40"/>
      <c r="F940" s="553"/>
      <c r="G940" s="40"/>
      <c r="I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</row>
    <row r="941" spans="1:67" s="14" customFormat="1" ht="15" customHeight="1" x14ac:dyDescent="0.2">
      <c r="A941"/>
      <c r="B941" s="40"/>
      <c r="C941" s="553"/>
      <c r="D941" s="40"/>
      <c r="E941" s="40"/>
      <c r="F941" s="553"/>
      <c r="G941" s="40"/>
      <c r="I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</row>
    <row r="942" spans="1:67" s="14" customFormat="1" ht="15" customHeight="1" x14ac:dyDescent="0.2">
      <c r="A942"/>
      <c r="B942" s="40"/>
      <c r="C942" s="553"/>
      <c r="D942" s="40"/>
      <c r="E942" s="40"/>
      <c r="F942" s="553"/>
      <c r="G942" s="40"/>
      <c r="I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</row>
    <row r="943" spans="1:67" s="14" customFormat="1" ht="15" customHeight="1" x14ac:dyDescent="0.2">
      <c r="A943"/>
      <c r="B943" s="40"/>
      <c r="C943" s="553"/>
      <c r="D943" s="40"/>
      <c r="E943" s="40"/>
      <c r="F943" s="553"/>
      <c r="G943" s="40"/>
      <c r="I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</row>
    <row r="944" spans="1:67" s="14" customFormat="1" ht="15" customHeight="1" x14ac:dyDescent="0.2">
      <c r="A944"/>
      <c r="B944" s="40"/>
      <c r="C944" s="553"/>
      <c r="D944" s="40"/>
      <c r="E944" s="40"/>
      <c r="F944" s="553"/>
      <c r="G944" s="40"/>
      <c r="I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</row>
    <row r="945" spans="1:67" s="14" customFormat="1" ht="15" customHeight="1" x14ac:dyDescent="0.2">
      <c r="A945"/>
      <c r="B945" s="40"/>
      <c r="C945" s="553"/>
      <c r="D945" s="40"/>
      <c r="E945" s="40"/>
      <c r="F945" s="553"/>
      <c r="G945" s="40"/>
      <c r="I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</row>
    <row r="946" spans="1:67" s="14" customFormat="1" ht="15" customHeight="1" x14ac:dyDescent="0.2">
      <c r="A946"/>
      <c r="B946" s="40"/>
      <c r="C946" s="553"/>
      <c r="D946" s="40"/>
      <c r="E946" s="40"/>
      <c r="F946" s="553"/>
      <c r="G946" s="40"/>
      <c r="I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</row>
    <row r="947" spans="1:67" s="14" customFormat="1" ht="15" customHeight="1" x14ac:dyDescent="0.2">
      <c r="A947"/>
      <c r="B947" s="40"/>
      <c r="C947" s="553"/>
      <c r="D947" s="40"/>
      <c r="E947" s="40"/>
      <c r="F947" s="553"/>
      <c r="G947" s="40"/>
      <c r="I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</row>
    <row r="948" spans="1:67" s="14" customFormat="1" ht="15" customHeight="1" x14ac:dyDescent="0.2">
      <c r="A948"/>
      <c r="B948" s="40"/>
      <c r="C948" s="553"/>
      <c r="D948" s="40"/>
      <c r="E948" s="40"/>
      <c r="F948" s="553"/>
      <c r="G948" s="40"/>
      <c r="I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</row>
    <row r="949" spans="1:67" s="14" customFormat="1" ht="15" customHeight="1" x14ac:dyDescent="0.2">
      <c r="A949"/>
      <c r="B949" s="40"/>
      <c r="C949" s="553"/>
      <c r="D949" s="40"/>
      <c r="E949" s="40"/>
      <c r="F949" s="553"/>
      <c r="G949" s="40"/>
      <c r="I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</row>
    <row r="950" spans="1:67" s="14" customFormat="1" ht="15" customHeight="1" x14ac:dyDescent="0.2">
      <c r="A950"/>
      <c r="B950" s="40"/>
      <c r="C950" s="553"/>
      <c r="D950" s="40"/>
      <c r="E950" s="40"/>
      <c r="F950" s="553"/>
      <c r="G950" s="40"/>
      <c r="I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</row>
    <row r="951" spans="1:67" s="14" customFormat="1" ht="15" customHeight="1" x14ac:dyDescent="0.2">
      <c r="A951"/>
      <c r="B951" s="40"/>
      <c r="C951" s="553"/>
      <c r="D951" s="40"/>
      <c r="E951" s="40"/>
      <c r="F951" s="553"/>
      <c r="G951" s="40"/>
      <c r="I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</row>
    <row r="952" spans="1:67" s="14" customFormat="1" ht="15" customHeight="1" x14ac:dyDescent="0.2">
      <c r="A952"/>
      <c r="B952" s="40"/>
      <c r="C952" s="553"/>
      <c r="D952" s="40"/>
      <c r="E952" s="40"/>
      <c r="F952" s="553"/>
      <c r="G952" s="40"/>
      <c r="I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</row>
    <row r="953" spans="1:67" s="14" customFormat="1" ht="15" customHeight="1" x14ac:dyDescent="0.2">
      <c r="A953"/>
      <c r="B953" s="40"/>
      <c r="C953" s="553"/>
      <c r="D953" s="40"/>
      <c r="E953" s="40"/>
      <c r="F953" s="553"/>
      <c r="G953" s="40"/>
      <c r="I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</row>
    <row r="954" spans="1:67" s="14" customFormat="1" ht="15" customHeight="1" x14ac:dyDescent="0.2">
      <c r="A954"/>
      <c r="B954" s="40"/>
      <c r="C954" s="553"/>
      <c r="D954" s="40"/>
      <c r="E954" s="40"/>
      <c r="F954" s="553"/>
      <c r="G954" s="40"/>
      <c r="I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</row>
    <row r="955" spans="1:67" s="14" customFormat="1" ht="15" customHeight="1" x14ac:dyDescent="0.2">
      <c r="A955"/>
      <c r="B955" s="40"/>
      <c r="C955" s="553"/>
      <c r="D955" s="40"/>
      <c r="E955" s="40"/>
      <c r="F955" s="553"/>
      <c r="G955" s="40"/>
      <c r="I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</row>
    <row r="956" spans="1:67" s="14" customFormat="1" ht="15" customHeight="1" x14ac:dyDescent="0.2">
      <c r="A956"/>
      <c r="B956" s="40"/>
      <c r="C956" s="553"/>
      <c r="D956" s="40"/>
      <c r="E956" s="40"/>
      <c r="F956" s="553"/>
      <c r="G956" s="40"/>
      <c r="I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</row>
    <row r="957" spans="1:67" s="14" customFormat="1" ht="15" customHeight="1" x14ac:dyDescent="0.2">
      <c r="A957"/>
      <c r="B957" s="40"/>
      <c r="C957" s="553"/>
      <c r="D957" s="40"/>
      <c r="E957" s="40"/>
      <c r="F957" s="553"/>
      <c r="G957" s="40"/>
      <c r="I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</row>
    <row r="958" spans="1:67" s="14" customFormat="1" ht="15" customHeight="1" x14ac:dyDescent="0.2">
      <c r="A958"/>
      <c r="B958" s="40"/>
      <c r="C958" s="553"/>
      <c r="D958" s="40"/>
      <c r="E958" s="40"/>
      <c r="F958" s="553"/>
      <c r="G958" s="40"/>
      <c r="I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</row>
    <row r="959" spans="1:67" s="14" customFormat="1" ht="15" customHeight="1" x14ac:dyDescent="0.2">
      <c r="A959"/>
      <c r="B959" s="40"/>
      <c r="C959" s="553"/>
      <c r="D959" s="40"/>
      <c r="E959" s="40"/>
      <c r="F959" s="553"/>
      <c r="G959" s="40"/>
      <c r="I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</row>
    <row r="960" spans="1:67" s="14" customFormat="1" ht="15" customHeight="1" x14ac:dyDescent="0.2">
      <c r="A960"/>
      <c r="B960" s="40"/>
      <c r="C960" s="553"/>
      <c r="D960" s="40"/>
      <c r="E960" s="40"/>
      <c r="F960" s="553"/>
      <c r="G960" s="40"/>
      <c r="I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</row>
    <row r="961" spans="1:67" s="14" customFormat="1" ht="15" customHeight="1" x14ac:dyDescent="0.2">
      <c r="A961"/>
      <c r="B961" s="40"/>
      <c r="C961" s="553"/>
      <c r="D961" s="40"/>
      <c r="E961" s="40"/>
      <c r="F961" s="553"/>
      <c r="G961" s="40"/>
      <c r="I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</row>
    <row r="962" spans="1:67" s="14" customFormat="1" ht="15" customHeight="1" x14ac:dyDescent="0.2">
      <c r="A962"/>
      <c r="B962" s="40"/>
      <c r="C962" s="553"/>
      <c r="D962" s="40"/>
      <c r="E962" s="40"/>
      <c r="F962" s="553"/>
      <c r="G962" s="40"/>
      <c r="I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</row>
    <row r="963" spans="1:67" s="14" customFormat="1" ht="15" customHeight="1" x14ac:dyDescent="0.2">
      <c r="A963"/>
      <c r="B963" s="40"/>
      <c r="C963" s="553"/>
      <c r="D963" s="40"/>
      <c r="E963" s="40"/>
      <c r="F963" s="553"/>
      <c r="G963" s="40"/>
      <c r="I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</row>
    <row r="964" spans="1:67" s="14" customFormat="1" ht="15" customHeight="1" x14ac:dyDescent="0.2">
      <c r="A964"/>
      <c r="B964" s="40"/>
      <c r="C964" s="553"/>
      <c r="D964" s="40"/>
      <c r="E964" s="40"/>
      <c r="F964" s="553"/>
      <c r="G964" s="40"/>
      <c r="I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</row>
    <row r="965" spans="1:67" s="14" customFormat="1" ht="15" customHeight="1" x14ac:dyDescent="0.2">
      <c r="A965"/>
      <c r="B965" s="40"/>
      <c r="C965" s="553"/>
      <c r="D965" s="40"/>
      <c r="E965" s="40"/>
      <c r="F965" s="553"/>
      <c r="G965" s="40"/>
      <c r="I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</row>
    <row r="966" spans="1:67" s="14" customFormat="1" ht="15" customHeight="1" x14ac:dyDescent="0.2">
      <c r="A966"/>
      <c r="B966" s="40"/>
      <c r="C966" s="553"/>
      <c r="D966" s="40"/>
      <c r="E966" s="40"/>
      <c r="F966" s="553"/>
      <c r="G966" s="40"/>
      <c r="I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</row>
    <row r="967" spans="1:67" s="14" customFormat="1" ht="15" customHeight="1" x14ac:dyDescent="0.2">
      <c r="A967"/>
      <c r="B967" s="40"/>
      <c r="C967" s="553"/>
      <c r="D967" s="40"/>
      <c r="E967" s="40"/>
      <c r="F967" s="553"/>
      <c r="G967" s="40"/>
      <c r="I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</row>
    <row r="968" spans="1:67" s="14" customFormat="1" ht="15" customHeight="1" x14ac:dyDescent="0.2">
      <c r="A968"/>
      <c r="B968" s="40"/>
      <c r="C968" s="553"/>
      <c r="D968" s="40"/>
      <c r="E968" s="40"/>
      <c r="F968" s="553"/>
      <c r="G968" s="40"/>
      <c r="I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</row>
    <row r="969" spans="1:67" s="14" customFormat="1" ht="15" customHeight="1" x14ac:dyDescent="0.2">
      <c r="A969"/>
      <c r="B969" s="40"/>
      <c r="C969" s="553"/>
      <c r="D969" s="40"/>
      <c r="E969" s="40"/>
      <c r="F969" s="553"/>
      <c r="G969" s="40"/>
      <c r="I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</row>
    <row r="970" spans="1:67" s="14" customFormat="1" ht="15" customHeight="1" x14ac:dyDescent="0.2">
      <c r="A970"/>
      <c r="B970" s="40"/>
      <c r="C970" s="553"/>
      <c r="D970" s="40"/>
      <c r="E970" s="40"/>
      <c r="F970" s="553"/>
      <c r="G970" s="40"/>
      <c r="I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</row>
    <row r="971" spans="1:67" s="14" customFormat="1" ht="15" customHeight="1" x14ac:dyDescent="0.2">
      <c r="A971"/>
      <c r="B971" s="40"/>
      <c r="C971" s="553"/>
      <c r="D971" s="40"/>
      <c r="E971" s="40"/>
      <c r="F971" s="553"/>
      <c r="G971" s="40"/>
      <c r="I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</row>
    <row r="972" spans="1:67" s="14" customFormat="1" ht="15" customHeight="1" x14ac:dyDescent="0.2">
      <c r="A972"/>
      <c r="B972" s="40"/>
      <c r="C972" s="553"/>
      <c r="D972" s="40"/>
      <c r="E972" s="40"/>
      <c r="F972" s="553"/>
      <c r="G972" s="40"/>
      <c r="I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</row>
    <row r="973" spans="1:67" s="14" customFormat="1" ht="15" customHeight="1" x14ac:dyDescent="0.2">
      <c r="A973"/>
      <c r="B973" s="40"/>
      <c r="C973" s="553"/>
      <c r="D973" s="40"/>
      <c r="E973" s="40"/>
      <c r="F973" s="553"/>
      <c r="G973" s="40"/>
      <c r="I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</row>
    <row r="974" spans="1:67" s="14" customFormat="1" ht="15" customHeight="1" x14ac:dyDescent="0.2">
      <c r="A974"/>
      <c r="B974" s="40"/>
      <c r="C974" s="553"/>
      <c r="D974" s="40"/>
      <c r="E974" s="40"/>
      <c r="F974" s="553"/>
      <c r="G974" s="40"/>
      <c r="I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</row>
    <row r="975" spans="1:67" s="14" customFormat="1" ht="15" customHeight="1" x14ac:dyDescent="0.2">
      <c r="A975"/>
      <c r="B975" s="40"/>
      <c r="C975" s="553"/>
      <c r="D975" s="40"/>
      <c r="E975" s="40"/>
      <c r="F975" s="553"/>
      <c r="G975" s="40"/>
      <c r="I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</row>
    <row r="976" spans="1:67" s="14" customFormat="1" ht="15" customHeight="1" x14ac:dyDescent="0.2">
      <c r="A976"/>
      <c r="B976" s="40"/>
      <c r="C976" s="553"/>
      <c r="D976" s="40"/>
      <c r="E976" s="40"/>
      <c r="F976" s="553"/>
      <c r="G976" s="40"/>
      <c r="I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</row>
    <row r="977" spans="1:67" s="14" customFormat="1" ht="15" customHeight="1" x14ac:dyDescent="0.2">
      <c r="A977"/>
      <c r="B977" s="40"/>
      <c r="C977" s="553"/>
      <c r="D977" s="40"/>
      <c r="E977" s="40"/>
      <c r="F977" s="553"/>
      <c r="G977" s="40"/>
      <c r="I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</row>
    <row r="978" spans="1:67" s="14" customFormat="1" ht="15" customHeight="1" x14ac:dyDescent="0.2">
      <c r="A978"/>
      <c r="B978" s="40"/>
      <c r="C978" s="553"/>
      <c r="D978" s="40"/>
      <c r="E978" s="40"/>
      <c r="F978" s="553"/>
      <c r="G978" s="40"/>
      <c r="I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</row>
    <row r="979" spans="1:67" s="14" customFormat="1" ht="15" customHeight="1" x14ac:dyDescent="0.2">
      <c r="A979"/>
      <c r="B979" s="40"/>
      <c r="C979" s="553"/>
      <c r="D979" s="40"/>
      <c r="E979" s="40"/>
      <c r="F979" s="553"/>
      <c r="G979" s="40"/>
      <c r="I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</row>
    <row r="980" spans="1:67" s="14" customFormat="1" ht="15" customHeight="1" x14ac:dyDescent="0.2">
      <c r="A980"/>
      <c r="B980" s="40"/>
      <c r="C980" s="553"/>
      <c r="D980" s="40"/>
      <c r="E980" s="40"/>
      <c r="F980" s="553"/>
      <c r="G980" s="40"/>
      <c r="I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</row>
    <row r="981" spans="1:67" s="14" customFormat="1" ht="15" customHeight="1" x14ac:dyDescent="0.2">
      <c r="A981"/>
      <c r="B981" s="40"/>
      <c r="C981" s="553"/>
      <c r="D981" s="40"/>
      <c r="E981" s="40"/>
      <c r="F981" s="553"/>
      <c r="G981" s="40"/>
      <c r="I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</row>
    <row r="982" spans="1:67" s="14" customFormat="1" ht="15" customHeight="1" x14ac:dyDescent="0.2">
      <c r="A982"/>
      <c r="B982" s="40"/>
      <c r="C982" s="553"/>
      <c r="D982" s="40"/>
      <c r="E982" s="40"/>
      <c r="F982" s="553"/>
      <c r="G982" s="40"/>
      <c r="I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</row>
    <row r="983" spans="1:67" s="14" customFormat="1" ht="15" customHeight="1" x14ac:dyDescent="0.2">
      <c r="A983"/>
      <c r="B983" s="40"/>
      <c r="C983" s="553"/>
      <c r="D983" s="40"/>
      <c r="E983" s="40"/>
      <c r="F983" s="553"/>
      <c r="G983" s="40"/>
      <c r="I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</row>
    <row r="984" spans="1:67" s="14" customFormat="1" ht="15" customHeight="1" x14ac:dyDescent="0.2">
      <c r="A984"/>
      <c r="B984" s="40"/>
      <c r="C984" s="553"/>
      <c r="D984" s="40"/>
      <c r="E984" s="40"/>
      <c r="F984" s="553"/>
      <c r="G984" s="40"/>
      <c r="I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</row>
    <row r="985" spans="1:67" s="14" customFormat="1" ht="15" customHeight="1" x14ac:dyDescent="0.2">
      <c r="A985"/>
      <c r="B985" s="40"/>
      <c r="C985" s="553"/>
      <c r="D985" s="40"/>
      <c r="E985" s="40"/>
      <c r="F985" s="553"/>
      <c r="G985" s="40"/>
      <c r="I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</row>
    <row r="986" spans="1:67" s="14" customFormat="1" ht="15" customHeight="1" x14ac:dyDescent="0.2">
      <c r="A986"/>
      <c r="B986" s="40"/>
      <c r="C986" s="553"/>
      <c r="D986" s="40"/>
      <c r="E986" s="40"/>
      <c r="F986" s="553"/>
      <c r="G986" s="40"/>
      <c r="I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</row>
    <row r="987" spans="1:67" s="14" customFormat="1" ht="15" customHeight="1" x14ac:dyDescent="0.2">
      <c r="A987"/>
      <c r="B987" s="40"/>
      <c r="C987" s="553"/>
      <c r="D987" s="40"/>
      <c r="E987" s="40"/>
      <c r="F987" s="553"/>
      <c r="G987" s="40"/>
      <c r="I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</row>
    <row r="988" spans="1:67" s="14" customFormat="1" ht="15" customHeight="1" x14ac:dyDescent="0.2">
      <c r="A988"/>
      <c r="B988" s="40"/>
      <c r="C988" s="553"/>
      <c r="D988" s="40"/>
      <c r="E988" s="40"/>
      <c r="F988" s="553"/>
      <c r="G988" s="40"/>
      <c r="I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</row>
    <row r="989" spans="1:67" s="14" customFormat="1" ht="15" customHeight="1" x14ac:dyDescent="0.2">
      <c r="A989"/>
      <c r="B989" s="40"/>
      <c r="C989" s="553"/>
      <c r="D989" s="40"/>
      <c r="E989" s="40"/>
      <c r="F989" s="553"/>
      <c r="G989" s="40"/>
      <c r="I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</row>
    <row r="990" spans="1:67" s="14" customFormat="1" ht="15" customHeight="1" x14ac:dyDescent="0.2">
      <c r="A990"/>
      <c r="B990" s="40"/>
      <c r="C990" s="553"/>
      <c r="D990" s="40"/>
      <c r="E990" s="40"/>
      <c r="F990" s="553"/>
      <c r="G990" s="40"/>
      <c r="I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</row>
    <row r="991" spans="1:67" s="14" customFormat="1" ht="15" customHeight="1" x14ac:dyDescent="0.2">
      <c r="A991"/>
      <c r="B991" s="40"/>
      <c r="C991" s="553"/>
      <c r="D991" s="40"/>
      <c r="E991" s="40"/>
      <c r="F991" s="553"/>
      <c r="G991" s="40"/>
      <c r="I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</row>
    <row r="992" spans="1:67" s="14" customFormat="1" ht="15" customHeight="1" x14ac:dyDescent="0.2">
      <c r="A992"/>
      <c r="B992" s="40"/>
      <c r="C992" s="553"/>
      <c r="D992" s="40"/>
      <c r="E992" s="40"/>
      <c r="F992" s="553"/>
      <c r="G992" s="40"/>
      <c r="I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</row>
    <row r="993" spans="1:67" s="14" customFormat="1" ht="15" customHeight="1" x14ac:dyDescent="0.2">
      <c r="A993"/>
      <c r="B993" s="40"/>
      <c r="C993" s="553"/>
      <c r="D993" s="40"/>
      <c r="E993" s="40"/>
      <c r="F993" s="553"/>
      <c r="G993" s="40"/>
      <c r="I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</row>
    <row r="994" spans="1:67" s="14" customFormat="1" ht="15" customHeight="1" x14ac:dyDescent="0.2">
      <c r="A994"/>
      <c r="B994" s="40"/>
      <c r="C994" s="553"/>
      <c r="D994" s="40"/>
      <c r="E994" s="40"/>
      <c r="F994" s="553"/>
      <c r="G994" s="40"/>
      <c r="I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</row>
    <row r="995" spans="1:67" s="14" customFormat="1" ht="15" customHeight="1" x14ac:dyDescent="0.2">
      <c r="A995"/>
      <c r="B995" s="40"/>
      <c r="C995" s="553"/>
      <c r="D995" s="40"/>
      <c r="E995" s="40"/>
      <c r="F995" s="553"/>
      <c r="G995" s="40"/>
      <c r="I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</row>
    <row r="996" spans="1:67" s="14" customFormat="1" ht="15" customHeight="1" x14ac:dyDescent="0.2">
      <c r="A996"/>
      <c r="B996" s="40"/>
      <c r="C996" s="553"/>
      <c r="D996" s="40"/>
      <c r="E996" s="40"/>
      <c r="F996" s="553"/>
      <c r="G996" s="40"/>
      <c r="I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</row>
    <row r="997" spans="1:67" s="14" customFormat="1" ht="15" customHeight="1" x14ac:dyDescent="0.2">
      <c r="A997"/>
      <c r="B997" s="40"/>
      <c r="C997" s="553"/>
      <c r="D997" s="40"/>
      <c r="E997" s="40"/>
      <c r="F997" s="553"/>
      <c r="G997" s="40"/>
      <c r="I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</row>
    <row r="998" spans="1:67" s="14" customFormat="1" ht="15" customHeight="1" x14ac:dyDescent="0.2">
      <c r="A998"/>
      <c r="B998" s="40"/>
      <c r="C998" s="553"/>
      <c r="D998" s="40"/>
      <c r="E998" s="40"/>
      <c r="F998" s="553"/>
      <c r="G998" s="40"/>
      <c r="I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</row>
    <row r="999" spans="1:67" s="14" customFormat="1" ht="15" customHeight="1" x14ac:dyDescent="0.2">
      <c r="A999"/>
      <c r="B999" s="40"/>
      <c r="C999" s="553"/>
      <c r="D999" s="40"/>
      <c r="E999" s="40"/>
      <c r="F999" s="553"/>
      <c r="G999" s="40"/>
      <c r="I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</row>
    <row r="1000" spans="1:67" s="14" customFormat="1" ht="15" customHeight="1" x14ac:dyDescent="0.2">
      <c r="A1000"/>
      <c r="B1000" s="40"/>
      <c r="C1000" s="553"/>
      <c r="D1000" s="40"/>
      <c r="E1000" s="40"/>
      <c r="F1000" s="553"/>
      <c r="G1000" s="40"/>
      <c r="I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</row>
    <row r="1001" spans="1:67" s="14" customFormat="1" ht="15" customHeight="1" x14ac:dyDescent="0.2">
      <c r="A1001"/>
      <c r="B1001" s="40"/>
      <c r="C1001" s="553"/>
      <c r="D1001" s="40"/>
      <c r="E1001" s="40"/>
      <c r="F1001" s="553"/>
      <c r="G1001" s="40"/>
      <c r="I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</row>
    <row r="1002" spans="1:67" s="14" customFormat="1" ht="15" customHeight="1" x14ac:dyDescent="0.2">
      <c r="A1002"/>
      <c r="B1002" s="40"/>
      <c r="C1002" s="553"/>
      <c r="D1002" s="40"/>
      <c r="E1002" s="40"/>
      <c r="F1002" s="553"/>
      <c r="G1002" s="40"/>
      <c r="I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</row>
    <row r="1003" spans="1:67" s="14" customFormat="1" ht="15" customHeight="1" x14ac:dyDescent="0.2">
      <c r="A1003"/>
      <c r="B1003" s="40"/>
      <c r="C1003" s="553"/>
      <c r="D1003" s="40"/>
      <c r="E1003" s="40"/>
      <c r="F1003" s="553"/>
      <c r="G1003" s="40"/>
      <c r="I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</row>
    <row r="1004" spans="1:67" s="14" customFormat="1" ht="15" customHeight="1" x14ac:dyDescent="0.2">
      <c r="A1004"/>
      <c r="B1004" s="40"/>
      <c r="C1004" s="553"/>
      <c r="D1004" s="40"/>
      <c r="E1004" s="40"/>
      <c r="F1004" s="553"/>
      <c r="G1004" s="40"/>
      <c r="I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</row>
    <row r="1005" spans="1:67" s="14" customFormat="1" ht="15" customHeight="1" x14ac:dyDescent="0.2">
      <c r="A1005"/>
      <c r="B1005" s="40"/>
      <c r="C1005" s="553"/>
      <c r="D1005" s="40"/>
      <c r="E1005" s="40"/>
      <c r="F1005" s="553"/>
      <c r="G1005" s="40"/>
      <c r="I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</row>
    <row r="1006" spans="1:67" s="14" customFormat="1" ht="15" customHeight="1" x14ac:dyDescent="0.2">
      <c r="A1006"/>
      <c r="B1006" s="40"/>
      <c r="C1006" s="553"/>
      <c r="D1006" s="40"/>
      <c r="E1006" s="40"/>
      <c r="F1006" s="553"/>
      <c r="G1006" s="40"/>
      <c r="I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</row>
    <row r="1007" spans="1:67" s="14" customFormat="1" ht="15" customHeight="1" x14ac:dyDescent="0.2">
      <c r="A1007"/>
      <c r="B1007" s="40"/>
      <c r="C1007" s="553"/>
      <c r="D1007" s="40"/>
      <c r="E1007" s="40"/>
      <c r="F1007" s="553"/>
      <c r="G1007" s="40"/>
      <c r="I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</row>
    <row r="1008" spans="1:67" s="14" customFormat="1" ht="15" customHeight="1" x14ac:dyDescent="0.2">
      <c r="A1008"/>
      <c r="B1008" s="40"/>
      <c r="C1008" s="553"/>
      <c r="D1008" s="40"/>
      <c r="E1008" s="40"/>
      <c r="F1008" s="553"/>
      <c r="G1008" s="40"/>
      <c r="I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</row>
    <row r="1009" spans="1:67" s="14" customFormat="1" ht="15" customHeight="1" x14ac:dyDescent="0.2">
      <c r="A1009"/>
      <c r="B1009" s="40"/>
      <c r="C1009" s="553"/>
      <c r="D1009" s="40"/>
      <c r="E1009" s="40"/>
      <c r="F1009" s="553"/>
      <c r="G1009" s="40"/>
      <c r="I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</row>
    <row r="1010" spans="1:67" s="14" customFormat="1" ht="15" customHeight="1" x14ac:dyDescent="0.2">
      <c r="A1010"/>
      <c r="B1010" s="40"/>
      <c r="C1010" s="553"/>
      <c r="D1010" s="40"/>
      <c r="E1010" s="40"/>
      <c r="F1010" s="553"/>
      <c r="G1010" s="40"/>
      <c r="I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</row>
    <row r="1011" spans="1:67" s="14" customFormat="1" ht="15" customHeight="1" x14ac:dyDescent="0.2">
      <c r="A1011"/>
      <c r="B1011" s="40"/>
      <c r="C1011" s="553"/>
      <c r="D1011" s="40"/>
      <c r="E1011" s="40"/>
      <c r="F1011" s="553"/>
      <c r="G1011" s="40"/>
      <c r="I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</row>
    <row r="1012" spans="1:67" s="14" customFormat="1" ht="15" customHeight="1" x14ac:dyDescent="0.2">
      <c r="A1012"/>
      <c r="B1012" s="40"/>
      <c r="C1012" s="553"/>
      <c r="D1012" s="40"/>
      <c r="E1012" s="40"/>
      <c r="F1012" s="553"/>
      <c r="G1012" s="40"/>
      <c r="I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</row>
    <row r="1013" spans="1:67" s="14" customFormat="1" ht="15" customHeight="1" x14ac:dyDescent="0.2">
      <c r="A1013"/>
      <c r="B1013" s="40"/>
      <c r="C1013" s="553"/>
      <c r="D1013" s="40"/>
      <c r="E1013" s="40"/>
      <c r="F1013" s="553"/>
      <c r="G1013" s="40"/>
      <c r="I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</row>
    <row r="1014" spans="1:67" s="14" customFormat="1" ht="15" customHeight="1" x14ac:dyDescent="0.2">
      <c r="A1014"/>
      <c r="B1014" s="40"/>
      <c r="C1014" s="553"/>
      <c r="D1014" s="40"/>
      <c r="E1014" s="40"/>
      <c r="F1014" s="553"/>
      <c r="G1014" s="40"/>
      <c r="I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</row>
    <row r="1015" spans="1:67" s="14" customFormat="1" ht="15" customHeight="1" x14ac:dyDescent="0.2">
      <c r="A1015"/>
      <c r="B1015" s="40"/>
      <c r="C1015" s="553"/>
      <c r="D1015" s="40"/>
      <c r="E1015" s="40"/>
      <c r="F1015" s="553"/>
      <c r="G1015" s="40"/>
      <c r="I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</row>
    <row r="1016" spans="1:67" s="14" customFormat="1" ht="15" customHeight="1" x14ac:dyDescent="0.2">
      <c r="A1016"/>
      <c r="B1016" s="40"/>
      <c r="C1016" s="553"/>
      <c r="D1016" s="40"/>
      <c r="E1016" s="40"/>
      <c r="F1016" s="553"/>
      <c r="G1016" s="40"/>
      <c r="I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</row>
    <row r="1017" spans="1:67" s="14" customFormat="1" ht="15" customHeight="1" x14ac:dyDescent="0.2">
      <c r="A1017"/>
      <c r="B1017" s="40"/>
      <c r="C1017" s="553"/>
      <c r="D1017" s="40"/>
      <c r="E1017" s="40"/>
      <c r="F1017" s="553"/>
      <c r="G1017" s="40"/>
      <c r="I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</row>
    <row r="1018" spans="1:67" s="14" customFormat="1" ht="15" customHeight="1" x14ac:dyDescent="0.2">
      <c r="A1018"/>
      <c r="B1018" s="40"/>
      <c r="C1018" s="553"/>
      <c r="D1018" s="40"/>
      <c r="E1018" s="40"/>
      <c r="F1018" s="553"/>
      <c r="G1018" s="40"/>
      <c r="I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</row>
    <row r="1019" spans="1:67" s="14" customFormat="1" ht="15" customHeight="1" x14ac:dyDescent="0.2">
      <c r="A1019"/>
      <c r="B1019" s="40"/>
      <c r="C1019" s="553"/>
      <c r="D1019" s="40"/>
      <c r="E1019" s="40"/>
      <c r="F1019" s="553"/>
      <c r="G1019" s="40"/>
      <c r="I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</row>
    <row r="1020" spans="1:67" s="14" customFormat="1" ht="15" customHeight="1" x14ac:dyDescent="0.2">
      <c r="A1020"/>
      <c r="B1020" s="40"/>
      <c r="C1020" s="553"/>
      <c r="D1020" s="40"/>
      <c r="E1020" s="40"/>
      <c r="F1020" s="553"/>
      <c r="G1020" s="40"/>
      <c r="I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</row>
    <row r="1021" spans="1:67" s="14" customFormat="1" ht="15" customHeight="1" x14ac:dyDescent="0.2">
      <c r="A1021"/>
      <c r="B1021" s="40"/>
      <c r="C1021" s="553"/>
      <c r="D1021" s="40"/>
      <c r="E1021" s="40"/>
      <c r="F1021" s="553"/>
      <c r="G1021" s="40"/>
      <c r="I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</row>
    <row r="1022" spans="1:67" s="14" customFormat="1" ht="15" customHeight="1" x14ac:dyDescent="0.2">
      <c r="A1022"/>
      <c r="B1022" s="40"/>
      <c r="C1022" s="553"/>
      <c r="D1022" s="40"/>
      <c r="E1022" s="40"/>
      <c r="F1022" s="553"/>
      <c r="G1022" s="40"/>
      <c r="I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</row>
    <row r="1023" spans="1:67" s="14" customFormat="1" ht="15" customHeight="1" x14ac:dyDescent="0.2">
      <c r="A1023"/>
      <c r="B1023" s="40"/>
      <c r="C1023" s="553"/>
      <c r="D1023" s="40"/>
      <c r="E1023" s="40"/>
      <c r="F1023" s="553"/>
      <c r="G1023" s="40"/>
      <c r="I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</row>
    <row r="1024" spans="1:67" s="14" customFormat="1" ht="15" customHeight="1" x14ac:dyDescent="0.2">
      <c r="A1024"/>
      <c r="B1024" s="40"/>
      <c r="C1024" s="553"/>
      <c r="D1024" s="40"/>
      <c r="E1024" s="40"/>
      <c r="F1024" s="553"/>
      <c r="G1024" s="40"/>
      <c r="I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</row>
    <row r="1025" spans="1:67" s="14" customFormat="1" ht="15" customHeight="1" x14ac:dyDescent="0.2">
      <c r="A1025"/>
      <c r="B1025" s="40"/>
      <c r="C1025" s="553"/>
      <c r="D1025" s="40"/>
      <c r="E1025" s="40"/>
      <c r="F1025" s="553"/>
      <c r="G1025" s="40"/>
      <c r="I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</row>
    <row r="1026" spans="1:67" s="14" customFormat="1" ht="15" customHeight="1" x14ac:dyDescent="0.2">
      <c r="A1026"/>
      <c r="B1026" s="40"/>
      <c r="C1026" s="553"/>
      <c r="D1026" s="40"/>
      <c r="E1026" s="40"/>
      <c r="F1026" s="553"/>
      <c r="G1026" s="40"/>
      <c r="I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</row>
    <row r="1027" spans="1:67" s="14" customFormat="1" ht="15" customHeight="1" x14ac:dyDescent="0.2">
      <c r="A1027"/>
      <c r="B1027" s="40"/>
      <c r="C1027" s="553"/>
      <c r="D1027" s="40"/>
      <c r="E1027" s="40"/>
      <c r="F1027" s="553"/>
      <c r="G1027" s="40"/>
      <c r="I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</row>
    <row r="1028" spans="1:67" s="14" customFormat="1" ht="15" customHeight="1" x14ac:dyDescent="0.2">
      <c r="A1028"/>
      <c r="B1028" s="40"/>
      <c r="C1028" s="553"/>
      <c r="D1028" s="40"/>
      <c r="E1028" s="40"/>
      <c r="F1028" s="553"/>
      <c r="G1028" s="40"/>
      <c r="I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</row>
    <row r="1029" spans="1:67" s="14" customFormat="1" ht="15" customHeight="1" x14ac:dyDescent="0.2">
      <c r="A1029"/>
      <c r="B1029" s="40"/>
      <c r="C1029" s="553"/>
      <c r="D1029" s="40"/>
      <c r="E1029" s="40"/>
      <c r="F1029" s="553"/>
      <c r="G1029" s="40"/>
      <c r="I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</row>
    <row r="1030" spans="1:67" s="14" customFormat="1" ht="15" customHeight="1" x14ac:dyDescent="0.2">
      <c r="A1030"/>
      <c r="B1030" s="40"/>
      <c r="C1030" s="553"/>
      <c r="D1030" s="40"/>
      <c r="E1030" s="40"/>
      <c r="F1030" s="553"/>
      <c r="G1030" s="40"/>
      <c r="I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</row>
    <row r="1031" spans="1:67" s="14" customFormat="1" ht="15" customHeight="1" x14ac:dyDescent="0.2">
      <c r="A1031"/>
      <c r="B1031" s="40"/>
      <c r="C1031" s="553"/>
      <c r="D1031" s="40"/>
      <c r="E1031" s="40"/>
      <c r="F1031" s="553"/>
      <c r="G1031" s="40"/>
      <c r="I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</row>
    <row r="1032" spans="1:67" s="14" customFormat="1" ht="15" customHeight="1" x14ac:dyDescent="0.2">
      <c r="A1032"/>
      <c r="B1032" s="40"/>
      <c r="C1032" s="553"/>
      <c r="D1032" s="40"/>
      <c r="E1032" s="40"/>
      <c r="F1032" s="553"/>
      <c r="G1032" s="40"/>
      <c r="I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</row>
    <row r="1033" spans="1:67" s="14" customFormat="1" ht="15" customHeight="1" x14ac:dyDescent="0.2">
      <c r="A1033"/>
      <c r="B1033" s="40"/>
      <c r="C1033" s="553"/>
      <c r="D1033" s="40"/>
      <c r="E1033" s="40"/>
      <c r="F1033" s="553"/>
      <c r="G1033" s="40"/>
      <c r="I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</row>
    <row r="1034" spans="1:67" s="14" customFormat="1" ht="15" customHeight="1" x14ac:dyDescent="0.2">
      <c r="A1034"/>
      <c r="B1034" s="40"/>
      <c r="C1034" s="553"/>
      <c r="D1034" s="40"/>
      <c r="E1034" s="40"/>
      <c r="F1034" s="553"/>
      <c r="G1034" s="40"/>
      <c r="I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</row>
    <row r="1035" spans="1:67" s="14" customFormat="1" ht="15" customHeight="1" x14ac:dyDescent="0.2">
      <c r="A1035"/>
      <c r="B1035" s="40"/>
      <c r="C1035" s="553"/>
      <c r="D1035" s="40"/>
      <c r="E1035" s="40"/>
      <c r="F1035" s="553"/>
      <c r="G1035" s="40"/>
      <c r="I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</row>
    <row r="1036" spans="1:67" s="14" customFormat="1" ht="15" customHeight="1" x14ac:dyDescent="0.2">
      <c r="A1036"/>
      <c r="B1036" s="40"/>
      <c r="C1036" s="553"/>
      <c r="D1036" s="40"/>
      <c r="E1036" s="40"/>
      <c r="F1036" s="553"/>
      <c r="G1036" s="40"/>
      <c r="I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</row>
    <row r="1037" spans="1:67" s="14" customFormat="1" ht="15" customHeight="1" x14ac:dyDescent="0.2">
      <c r="A1037"/>
      <c r="B1037" s="40"/>
      <c r="C1037" s="553"/>
      <c r="D1037" s="40"/>
      <c r="E1037" s="40"/>
      <c r="F1037" s="553"/>
      <c r="G1037" s="40"/>
      <c r="I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</row>
    <row r="1038" spans="1:67" s="14" customFormat="1" ht="15" customHeight="1" x14ac:dyDescent="0.2">
      <c r="A1038"/>
      <c r="B1038" s="40"/>
      <c r="C1038" s="553"/>
      <c r="D1038" s="40"/>
      <c r="E1038" s="40"/>
      <c r="F1038" s="553"/>
      <c r="G1038" s="40"/>
      <c r="I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</row>
    <row r="1039" spans="1:67" s="14" customFormat="1" ht="15" customHeight="1" x14ac:dyDescent="0.2">
      <c r="A1039"/>
      <c r="B1039" s="40"/>
      <c r="C1039" s="553"/>
      <c r="D1039" s="40"/>
      <c r="E1039" s="40"/>
      <c r="F1039" s="553"/>
      <c r="G1039" s="40"/>
      <c r="I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</row>
    <row r="1040" spans="1:67" s="14" customFormat="1" ht="15" customHeight="1" x14ac:dyDescent="0.2">
      <c r="A1040"/>
      <c r="B1040" s="40"/>
      <c r="C1040" s="553"/>
      <c r="D1040" s="40"/>
      <c r="E1040" s="40"/>
      <c r="F1040" s="553"/>
      <c r="G1040" s="40"/>
      <c r="I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</row>
    <row r="1041" spans="1:67" s="14" customFormat="1" ht="15" customHeight="1" x14ac:dyDescent="0.2">
      <c r="A1041"/>
      <c r="B1041" s="40"/>
      <c r="C1041" s="553"/>
      <c r="D1041" s="40"/>
      <c r="E1041" s="40"/>
      <c r="F1041" s="553"/>
      <c r="G1041" s="40"/>
      <c r="I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</row>
    <row r="1042" spans="1:67" s="14" customFormat="1" ht="15" customHeight="1" x14ac:dyDescent="0.2">
      <c r="A1042"/>
      <c r="B1042" s="40"/>
      <c r="C1042" s="553"/>
      <c r="D1042" s="40"/>
      <c r="E1042" s="40"/>
      <c r="F1042" s="553"/>
      <c r="G1042" s="40"/>
      <c r="I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</row>
    <row r="1043" spans="1:67" s="14" customFormat="1" ht="15" customHeight="1" x14ac:dyDescent="0.2">
      <c r="A1043"/>
      <c r="B1043" s="40"/>
      <c r="C1043" s="553"/>
      <c r="D1043" s="40"/>
      <c r="E1043" s="40"/>
      <c r="F1043" s="553"/>
      <c r="G1043" s="40"/>
      <c r="I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</row>
    <row r="1044" spans="1:67" s="14" customFormat="1" ht="15" customHeight="1" x14ac:dyDescent="0.2">
      <c r="A1044"/>
      <c r="B1044" s="40"/>
      <c r="C1044" s="553"/>
      <c r="D1044" s="40"/>
      <c r="E1044" s="40"/>
      <c r="F1044" s="553"/>
      <c r="G1044" s="40"/>
      <c r="I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</row>
    <row r="1045" spans="1:67" s="14" customFormat="1" ht="15" customHeight="1" x14ac:dyDescent="0.2">
      <c r="A1045"/>
      <c r="B1045" s="40"/>
      <c r="C1045" s="553"/>
      <c r="D1045" s="40"/>
      <c r="E1045" s="40"/>
      <c r="F1045" s="553"/>
      <c r="G1045" s="40"/>
      <c r="I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</row>
    <row r="1046" spans="1:67" s="14" customFormat="1" ht="15" customHeight="1" x14ac:dyDescent="0.2">
      <c r="A1046"/>
      <c r="B1046" s="40"/>
      <c r="C1046" s="553"/>
      <c r="D1046" s="40"/>
      <c r="E1046" s="40"/>
      <c r="F1046" s="553"/>
      <c r="G1046" s="40"/>
      <c r="I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</row>
    <row r="1047" spans="1:67" s="14" customFormat="1" ht="15" customHeight="1" x14ac:dyDescent="0.2">
      <c r="A1047"/>
      <c r="B1047" s="40"/>
      <c r="C1047" s="553"/>
      <c r="D1047" s="40"/>
      <c r="E1047" s="40"/>
      <c r="F1047" s="553"/>
      <c r="G1047" s="40"/>
      <c r="I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</row>
    <row r="1048" spans="1:67" s="14" customFormat="1" ht="15" customHeight="1" x14ac:dyDescent="0.2">
      <c r="A1048"/>
      <c r="B1048" s="40"/>
      <c r="C1048" s="553"/>
      <c r="D1048" s="40"/>
      <c r="E1048" s="40"/>
      <c r="F1048" s="553"/>
      <c r="G1048" s="40"/>
      <c r="I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</row>
    <row r="1049" spans="1:67" s="14" customFormat="1" ht="15" customHeight="1" x14ac:dyDescent="0.2">
      <c r="A1049"/>
      <c r="B1049" s="40"/>
      <c r="C1049" s="553"/>
      <c r="D1049" s="40"/>
      <c r="E1049" s="40"/>
      <c r="F1049" s="553"/>
      <c r="G1049" s="40"/>
      <c r="I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</row>
    <row r="1050" spans="1:67" s="14" customFormat="1" ht="15" customHeight="1" x14ac:dyDescent="0.2">
      <c r="A1050"/>
      <c r="B1050" s="40"/>
      <c r="C1050" s="553"/>
      <c r="D1050" s="40"/>
      <c r="E1050" s="40"/>
      <c r="F1050" s="553"/>
      <c r="G1050" s="40"/>
      <c r="I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</row>
    <row r="1051" spans="1:67" s="14" customFormat="1" ht="15" customHeight="1" x14ac:dyDescent="0.2">
      <c r="A1051"/>
      <c r="B1051" s="40"/>
      <c r="C1051" s="553"/>
      <c r="D1051" s="40"/>
      <c r="E1051" s="40"/>
      <c r="F1051" s="553"/>
      <c r="G1051" s="40"/>
      <c r="I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</row>
    <row r="1052" spans="1:67" s="14" customFormat="1" ht="15" customHeight="1" x14ac:dyDescent="0.2">
      <c r="A1052"/>
      <c r="B1052" s="40"/>
      <c r="C1052" s="553"/>
      <c r="D1052" s="40"/>
      <c r="E1052" s="40"/>
      <c r="F1052" s="553"/>
      <c r="G1052" s="40"/>
      <c r="I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</row>
    <row r="1053" spans="1:67" s="14" customFormat="1" ht="15" customHeight="1" x14ac:dyDescent="0.2">
      <c r="A1053"/>
      <c r="B1053" s="40"/>
      <c r="C1053" s="553"/>
      <c r="D1053" s="40"/>
      <c r="E1053" s="40"/>
      <c r="F1053" s="553"/>
      <c r="G1053" s="40"/>
      <c r="I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</row>
    <row r="1054" spans="1:67" s="14" customFormat="1" ht="15" customHeight="1" x14ac:dyDescent="0.2">
      <c r="A1054"/>
      <c r="B1054" s="40"/>
      <c r="C1054" s="553"/>
      <c r="D1054" s="40"/>
      <c r="E1054" s="40"/>
      <c r="F1054" s="553"/>
      <c r="G1054" s="40"/>
      <c r="I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</row>
    <row r="1055" spans="1:67" s="14" customFormat="1" ht="15" customHeight="1" x14ac:dyDescent="0.2">
      <c r="A1055"/>
      <c r="B1055" s="40"/>
      <c r="C1055" s="553"/>
      <c r="D1055" s="40"/>
      <c r="E1055" s="40"/>
      <c r="F1055" s="553"/>
      <c r="G1055" s="40"/>
      <c r="I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</row>
    <row r="1056" spans="1:67" s="14" customFormat="1" ht="15" customHeight="1" x14ac:dyDescent="0.2">
      <c r="A1056"/>
      <c r="B1056" s="40"/>
      <c r="C1056" s="553"/>
      <c r="D1056" s="40"/>
      <c r="E1056" s="40"/>
      <c r="F1056" s="553"/>
      <c r="G1056" s="40"/>
      <c r="I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</row>
    <row r="1057" spans="1:67" s="14" customFormat="1" ht="15" customHeight="1" x14ac:dyDescent="0.2">
      <c r="A1057"/>
      <c r="B1057" s="40"/>
      <c r="C1057" s="553"/>
      <c r="D1057" s="40"/>
      <c r="E1057" s="40"/>
      <c r="F1057" s="553"/>
      <c r="G1057" s="40"/>
      <c r="I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</row>
    <row r="1058" spans="1:67" s="14" customFormat="1" ht="15" customHeight="1" x14ac:dyDescent="0.2">
      <c r="A1058"/>
      <c r="B1058" s="40"/>
      <c r="C1058" s="553"/>
      <c r="D1058" s="40"/>
      <c r="E1058" s="40"/>
      <c r="F1058" s="553"/>
      <c r="G1058" s="40"/>
      <c r="I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</row>
    <row r="1059" spans="1:67" s="14" customFormat="1" ht="15" customHeight="1" x14ac:dyDescent="0.2">
      <c r="A1059"/>
      <c r="B1059" s="40"/>
      <c r="C1059" s="553"/>
      <c r="D1059" s="40"/>
      <c r="E1059" s="40"/>
      <c r="F1059" s="553"/>
      <c r="G1059" s="40"/>
      <c r="I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</row>
    <row r="1060" spans="1:67" s="14" customFormat="1" ht="15" customHeight="1" x14ac:dyDescent="0.2">
      <c r="A1060"/>
      <c r="B1060" s="40"/>
      <c r="C1060" s="553"/>
      <c r="D1060" s="40"/>
      <c r="E1060" s="40"/>
      <c r="F1060" s="553"/>
      <c r="G1060" s="40"/>
      <c r="I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</row>
    <row r="1061" spans="1:67" s="14" customFormat="1" ht="15" customHeight="1" x14ac:dyDescent="0.2">
      <c r="A1061"/>
      <c r="B1061" s="40"/>
      <c r="C1061" s="553"/>
      <c r="D1061" s="40"/>
      <c r="E1061" s="40"/>
      <c r="F1061" s="553"/>
      <c r="G1061" s="40"/>
      <c r="I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</row>
    <row r="1062" spans="1:67" s="14" customFormat="1" ht="15" customHeight="1" x14ac:dyDescent="0.2">
      <c r="A1062"/>
      <c r="B1062" s="40"/>
      <c r="C1062" s="553"/>
      <c r="D1062" s="40"/>
      <c r="E1062" s="40"/>
      <c r="F1062" s="553"/>
      <c r="G1062" s="40"/>
      <c r="I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</row>
    <row r="1063" spans="1:67" s="14" customFormat="1" ht="15" customHeight="1" x14ac:dyDescent="0.2">
      <c r="A1063"/>
      <c r="B1063" s="40"/>
      <c r="C1063" s="553"/>
      <c r="D1063" s="40"/>
      <c r="E1063" s="40"/>
      <c r="F1063" s="553"/>
      <c r="G1063" s="40"/>
      <c r="I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</row>
    <row r="1064" spans="1:67" s="14" customFormat="1" ht="15" customHeight="1" x14ac:dyDescent="0.2">
      <c r="A1064"/>
      <c r="B1064" s="40"/>
      <c r="C1064" s="553"/>
      <c r="D1064" s="40"/>
      <c r="E1064" s="40"/>
      <c r="F1064" s="553"/>
      <c r="G1064" s="40"/>
      <c r="I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</row>
    <row r="1065" spans="1:67" s="14" customFormat="1" ht="15" customHeight="1" x14ac:dyDescent="0.2">
      <c r="A1065"/>
      <c r="B1065" s="40"/>
      <c r="C1065" s="553"/>
      <c r="D1065" s="40"/>
      <c r="E1065" s="40"/>
      <c r="F1065" s="553"/>
      <c r="G1065" s="40"/>
      <c r="I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</row>
    <row r="1066" spans="1:67" s="14" customFormat="1" ht="15" customHeight="1" x14ac:dyDescent="0.2">
      <c r="A1066"/>
      <c r="B1066" s="40"/>
      <c r="C1066" s="553"/>
      <c r="D1066" s="40"/>
      <c r="E1066" s="40"/>
      <c r="F1066" s="553"/>
      <c r="G1066" s="40"/>
      <c r="I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</row>
    <row r="1067" spans="1:67" s="14" customFormat="1" ht="15" customHeight="1" x14ac:dyDescent="0.2">
      <c r="A1067"/>
      <c r="B1067" s="40"/>
      <c r="C1067" s="553"/>
      <c r="D1067" s="40"/>
      <c r="E1067" s="40"/>
      <c r="F1067" s="553"/>
      <c r="G1067" s="40"/>
      <c r="I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</row>
    <row r="1068" spans="1:67" s="14" customFormat="1" ht="15" customHeight="1" x14ac:dyDescent="0.2">
      <c r="A1068"/>
      <c r="B1068" s="40"/>
      <c r="C1068" s="553"/>
      <c r="D1068" s="40"/>
      <c r="E1068" s="40"/>
      <c r="F1068" s="553"/>
      <c r="G1068" s="40"/>
      <c r="I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</row>
    <row r="1069" spans="1:67" s="14" customFormat="1" ht="15" customHeight="1" x14ac:dyDescent="0.2">
      <c r="A1069"/>
      <c r="B1069" s="40"/>
      <c r="C1069" s="553"/>
      <c r="D1069" s="40"/>
      <c r="E1069" s="40"/>
      <c r="F1069" s="553"/>
      <c r="G1069" s="40"/>
      <c r="I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</row>
    <row r="1070" spans="1:67" s="14" customFormat="1" ht="15" customHeight="1" x14ac:dyDescent="0.2">
      <c r="A1070"/>
      <c r="B1070" s="40"/>
      <c r="C1070" s="553"/>
      <c r="D1070" s="40"/>
      <c r="E1070" s="40"/>
      <c r="F1070" s="553"/>
      <c r="G1070" s="40"/>
      <c r="I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</row>
    <row r="1071" spans="1:67" s="14" customFormat="1" ht="15" customHeight="1" x14ac:dyDescent="0.2">
      <c r="A1071"/>
      <c r="B1071" s="40"/>
      <c r="C1071" s="553"/>
      <c r="D1071" s="40"/>
      <c r="E1071" s="40"/>
      <c r="F1071" s="553"/>
      <c r="G1071" s="40"/>
      <c r="I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</row>
    <row r="1072" spans="1:67" s="14" customFormat="1" ht="15" customHeight="1" x14ac:dyDescent="0.2">
      <c r="A1072"/>
      <c r="B1072" s="40"/>
      <c r="C1072" s="553"/>
      <c r="D1072" s="40"/>
      <c r="E1072" s="40"/>
      <c r="F1072" s="553"/>
      <c r="G1072" s="40"/>
      <c r="I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</row>
    <row r="1073" spans="1:67" s="14" customFormat="1" ht="15" customHeight="1" x14ac:dyDescent="0.2">
      <c r="A1073"/>
      <c r="B1073" s="40"/>
      <c r="C1073" s="553"/>
      <c r="D1073" s="40"/>
      <c r="E1073" s="40"/>
      <c r="F1073" s="553"/>
      <c r="G1073" s="40"/>
      <c r="I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</row>
    <row r="1074" spans="1:67" s="14" customFormat="1" ht="15" customHeight="1" x14ac:dyDescent="0.2">
      <c r="A1074"/>
      <c r="B1074" s="40"/>
      <c r="C1074" s="553"/>
      <c r="D1074" s="40"/>
      <c r="E1074" s="40"/>
      <c r="F1074" s="553"/>
      <c r="G1074" s="40"/>
      <c r="I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</row>
    <row r="1075" spans="1:67" s="14" customFormat="1" ht="15" customHeight="1" x14ac:dyDescent="0.2">
      <c r="A1075"/>
      <c r="B1075" s="40"/>
      <c r="C1075" s="553"/>
      <c r="D1075" s="40"/>
      <c r="E1075" s="40"/>
      <c r="F1075" s="553"/>
      <c r="G1075" s="40"/>
      <c r="I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</row>
    <row r="1076" spans="1:67" s="14" customFormat="1" ht="15" customHeight="1" x14ac:dyDescent="0.2">
      <c r="A1076"/>
      <c r="B1076" s="40"/>
      <c r="C1076" s="553"/>
      <c r="D1076" s="40"/>
      <c r="E1076" s="40"/>
      <c r="F1076" s="553"/>
      <c r="G1076" s="40"/>
      <c r="I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</row>
    <row r="1077" spans="1:67" s="14" customFormat="1" ht="15" customHeight="1" x14ac:dyDescent="0.2">
      <c r="A1077"/>
      <c r="B1077" s="40"/>
      <c r="C1077" s="553"/>
      <c r="D1077" s="40"/>
      <c r="E1077" s="40"/>
      <c r="F1077" s="553"/>
      <c r="G1077" s="40"/>
      <c r="I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</row>
    <row r="1078" spans="1:67" s="14" customFormat="1" ht="15" customHeight="1" x14ac:dyDescent="0.2">
      <c r="A1078"/>
      <c r="B1078" s="40"/>
      <c r="C1078" s="553"/>
      <c r="D1078" s="40"/>
      <c r="E1078" s="40"/>
      <c r="F1078" s="553"/>
      <c r="G1078" s="40"/>
      <c r="I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</row>
    <row r="1079" spans="1:67" s="14" customFormat="1" ht="15" customHeight="1" x14ac:dyDescent="0.2">
      <c r="A1079"/>
      <c r="B1079" s="40"/>
      <c r="C1079" s="553"/>
      <c r="D1079" s="40"/>
      <c r="E1079" s="40"/>
      <c r="F1079" s="553"/>
      <c r="G1079" s="40"/>
      <c r="I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</row>
    <row r="1080" spans="1:67" s="14" customFormat="1" ht="15" customHeight="1" x14ac:dyDescent="0.2">
      <c r="A1080"/>
      <c r="B1080" s="40"/>
      <c r="C1080" s="553"/>
      <c r="D1080" s="40"/>
      <c r="E1080" s="40"/>
      <c r="F1080" s="553"/>
      <c r="G1080" s="40"/>
      <c r="I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</row>
    <row r="1081" spans="1:67" s="14" customFormat="1" ht="15" customHeight="1" x14ac:dyDescent="0.2">
      <c r="A1081"/>
      <c r="B1081" s="40"/>
      <c r="C1081" s="553"/>
      <c r="D1081" s="40"/>
      <c r="E1081" s="40"/>
      <c r="F1081" s="553"/>
      <c r="G1081" s="40"/>
      <c r="I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</row>
    <row r="1082" spans="1:67" s="14" customFormat="1" ht="15" customHeight="1" x14ac:dyDescent="0.2">
      <c r="A1082"/>
      <c r="B1082" s="40"/>
      <c r="C1082" s="553"/>
      <c r="D1082" s="40"/>
      <c r="E1082" s="40"/>
      <c r="F1082" s="553"/>
      <c r="G1082" s="40"/>
      <c r="I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</row>
    <row r="1083" spans="1:67" s="14" customFormat="1" ht="15" customHeight="1" x14ac:dyDescent="0.2">
      <c r="A1083"/>
      <c r="B1083" s="40"/>
      <c r="C1083" s="553"/>
      <c r="D1083" s="40"/>
      <c r="E1083" s="40"/>
      <c r="F1083" s="553"/>
      <c r="G1083" s="40"/>
      <c r="I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</row>
    <row r="1084" spans="1:67" s="14" customFormat="1" ht="15" customHeight="1" x14ac:dyDescent="0.2">
      <c r="A1084"/>
      <c r="B1084" s="40"/>
      <c r="C1084" s="553"/>
      <c r="D1084" s="40"/>
      <c r="E1084" s="40"/>
      <c r="F1084" s="553"/>
      <c r="G1084" s="40"/>
      <c r="I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</row>
    <row r="1085" spans="1:67" s="14" customFormat="1" ht="15" customHeight="1" x14ac:dyDescent="0.2">
      <c r="A1085"/>
      <c r="B1085" s="40"/>
      <c r="C1085" s="553"/>
      <c r="D1085" s="40"/>
      <c r="E1085" s="40"/>
      <c r="F1085" s="553"/>
      <c r="G1085" s="40"/>
      <c r="I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</row>
    <row r="1086" spans="1:67" s="14" customFormat="1" ht="15" customHeight="1" x14ac:dyDescent="0.2">
      <c r="A1086"/>
      <c r="B1086" s="40"/>
      <c r="C1086" s="553"/>
      <c r="D1086" s="40"/>
      <c r="E1086" s="40"/>
      <c r="F1086" s="553"/>
      <c r="G1086" s="40"/>
      <c r="I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</row>
    <row r="1087" spans="1:67" s="14" customFormat="1" ht="15" customHeight="1" x14ac:dyDescent="0.2">
      <c r="A1087"/>
      <c r="B1087" s="40"/>
      <c r="C1087" s="553"/>
      <c r="D1087" s="40"/>
      <c r="E1087" s="40"/>
      <c r="F1087" s="553"/>
      <c r="G1087" s="40"/>
      <c r="I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</row>
    <row r="1088" spans="1:67" s="14" customFormat="1" ht="15" customHeight="1" x14ac:dyDescent="0.2">
      <c r="A1088"/>
      <c r="B1088" s="40"/>
      <c r="C1088" s="553"/>
      <c r="D1088" s="40"/>
      <c r="E1088" s="40"/>
      <c r="F1088" s="553"/>
      <c r="G1088" s="40"/>
      <c r="I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</row>
    <row r="1089" spans="1:67" s="14" customFormat="1" ht="15" customHeight="1" x14ac:dyDescent="0.2">
      <c r="A1089"/>
      <c r="B1089" s="40"/>
      <c r="C1089" s="553"/>
      <c r="D1089" s="40"/>
      <c r="E1089" s="40"/>
      <c r="F1089" s="553"/>
      <c r="G1089" s="40"/>
      <c r="I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</row>
    <row r="1090" spans="1:67" s="14" customFormat="1" ht="15" customHeight="1" x14ac:dyDescent="0.2">
      <c r="A1090"/>
      <c r="B1090" s="40"/>
      <c r="C1090" s="553"/>
      <c r="D1090" s="40"/>
      <c r="E1090" s="40"/>
      <c r="F1090" s="553"/>
      <c r="G1090" s="40"/>
      <c r="I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</row>
    <row r="1091" spans="1:67" s="14" customFormat="1" ht="15" customHeight="1" x14ac:dyDescent="0.2">
      <c r="A1091"/>
      <c r="B1091" s="40"/>
      <c r="C1091" s="553"/>
      <c r="D1091" s="40"/>
      <c r="E1091" s="40"/>
      <c r="F1091" s="553"/>
      <c r="G1091" s="40"/>
      <c r="I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</row>
    <row r="1092" spans="1:67" s="14" customFormat="1" ht="15" customHeight="1" x14ac:dyDescent="0.2">
      <c r="A1092"/>
      <c r="B1092" s="40"/>
      <c r="C1092" s="553"/>
      <c r="D1092" s="40"/>
      <c r="E1092" s="40"/>
      <c r="F1092" s="553"/>
      <c r="G1092" s="40"/>
      <c r="I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</row>
    <row r="1093" spans="1:67" s="14" customFormat="1" ht="15" customHeight="1" x14ac:dyDescent="0.2">
      <c r="A1093"/>
      <c r="B1093" s="40"/>
      <c r="C1093" s="553"/>
      <c r="D1093" s="40"/>
      <c r="E1093" s="40"/>
      <c r="F1093" s="553"/>
      <c r="G1093" s="40"/>
      <c r="I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</row>
    <row r="1094" spans="1:67" s="14" customFormat="1" ht="15" customHeight="1" x14ac:dyDescent="0.2">
      <c r="A1094"/>
      <c r="B1094" s="40"/>
      <c r="C1094" s="553"/>
      <c r="D1094" s="40"/>
      <c r="E1094" s="40"/>
      <c r="F1094" s="553"/>
      <c r="G1094" s="40"/>
      <c r="I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</row>
    <row r="1095" spans="1:67" s="14" customFormat="1" ht="15" customHeight="1" x14ac:dyDescent="0.2">
      <c r="A1095"/>
      <c r="B1095" s="40"/>
      <c r="C1095" s="553"/>
      <c r="D1095" s="40"/>
      <c r="E1095" s="40"/>
      <c r="F1095" s="553"/>
      <c r="G1095" s="40"/>
      <c r="I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</row>
    <row r="1096" spans="1:67" s="14" customFormat="1" ht="15" customHeight="1" x14ac:dyDescent="0.2">
      <c r="A1096"/>
      <c r="B1096" s="40"/>
      <c r="C1096" s="553"/>
      <c r="D1096" s="40"/>
      <c r="E1096" s="40"/>
      <c r="F1096" s="553"/>
      <c r="G1096" s="40"/>
      <c r="I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</row>
    <row r="1097" spans="1:67" s="14" customFormat="1" ht="15" customHeight="1" x14ac:dyDescent="0.2">
      <c r="A1097"/>
      <c r="B1097" s="40"/>
      <c r="C1097" s="553"/>
      <c r="D1097" s="40"/>
      <c r="E1097" s="40"/>
      <c r="F1097" s="553"/>
      <c r="G1097" s="40"/>
      <c r="I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</row>
    <row r="1098" spans="1:67" s="14" customFormat="1" ht="15" customHeight="1" x14ac:dyDescent="0.2">
      <c r="A1098"/>
      <c r="B1098" s="40"/>
      <c r="C1098" s="553"/>
      <c r="D1098" s="40"/>
      <c r="E1098" s="40"/>
      <c r="F1098" s="553"/>
      <c r="G1098" s="40"/>
      <c r="I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</row>
    <row r="1099" spans="1:67" s="14" customFormat="1" ht="15" customHeight="1" x14ac:dyDescent="0.2">
      <c r="A1099"/>
      <c r="B1099" s="40"/>
      <c r="C1099" s="553"/>
      <c r="D1099" s="40"/>
      <c r="E1099" s="40"/>
      <c r="F1099" s="553"/>
      <c r="G1099" s="40"/>
      <c r="I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</row>
    <row r="1100" spans="1:67" s="14" customFormat="1" ht="15" customHeight="1" x14ac:dyDescent="0.2">
      <c r="A1100"/>
      <c r="B1100" s="40"/>
      <c r="C1100" s="553"/>
      <c r="D1100" s="40"/>
      <c r="E1100" s="40"/>
      <c r="F1100" s="553"/>
      <c r="G1100" s="40"/>
      <c r="I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</row>
    <row r="1101" spans="1:67" s="14" customFormat="1" ht="15" customHeight="1" x14ac:dyDescent="0.2">
      <c r="A1101"/>
      <c r="B1101" s="40"/>
      <c r="C1101" s="553"/>
      <c r="D1101" s="40"/>
      <c r="E1101" s="40"/>
      <c r="F1101" s="553"/>
      <c r="G1101" s="40"/>
      <c r="I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</row>
    <row r="1102" spans="1:67" s="14" customFormat="1" ht="15" customHeight="1" x14ac:dyDescent="0.2">
      <c r="A1102"/>
      <c r="B1102" s="40"/>
      <c r="C1102" s="553"/>
      <c r="D1102" s="40"/>
      <c r="E1102" s="40"/>
      <c r="F1102" s="553"/>
      <c r="G1102" s="40"/>
      <c r="I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</row>
    <row r="1103" spans="1:67" s="14" customFormat="1" ht="15" customHeight="1" x14ac:dyDescent="0.2">
      <c r="A1103"/>
      <c r="B1103" s="40"/>
      <c r="C1103" s="553"/>
      <c r="D1103" s="40"/>
      <c r="E1103" s="40"/>
      <c r="F1103" s="553"/>
      <c r="G1103" s="40"/>
      <c r="I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</row>
    <row r="1104" spans="1:67" s="14" customFormat="1" ht="15" customHeight="1" x14ac:dyDescent="0.2">
      <c r="A1104"/>
      <c r="B1104" s="40"/>
      <c r="C1104" s="553"/>
      <c r="D1104" s="40"/>
      <c r="E1104" s="40"/>
      <c r="F1104" s="553"/>
      <c r="G1104" s="40"/>
      <c r="I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</row>
    <row r="1105" spans="1:67" s="14" customFormat="1" ht="15" customHeight="1" x14ac:dyDescent="0.2">
      <c r="A1105"/>
      <c r="B1105" s="40"/>
      <c r="C1105" s="553"/>
      <c r="D1105" s="40"/>
      <c r="E1105" s="40"/>
      <c r="F1105" s="553"/>
      <c r="G1105" s="40"/>
      <c r="I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</row>
    <row r="1106" spans="1:67" s="14" customFormat="1" ht="15" customHeight="1" x14ac:dyDescent="0.2">
      <c r="A1106"/>
      <c r="B1106" s="40"/>
      <c r="C1106" s="553"/>
      <c r="D1106" s="40"/>
      <c r="E1106" s="40"/>
      <c r="F1106" s="553"/>
      <c r="G1106" s="40"/>
      <c r="I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</row>
    <row r="1107" spans="1:67" s="14" customFormat="1" ht="15" customHeight="1" x14ac:dyDescent="0.2">
      <c r="A1107"/>
      <c r="B1107" s="40"/>
      <c r="C1107" s="553"/>
      <c r="D1107" s="40"/>
      <c r="E1107" s="40"/>
      <c r="F1107" s="553"/>
      <c r="G1107" s="40"/>
      <c r="I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</row>
    <row r="1108" spans="1:67" s="14" customFormat="1" ht="15" customHeight="1" x14ac:dyDescent="0.2">
      <c r="A1108"/>
      <c r="B1108" s="40"/>
      <c r="C1108" s="553"/>
      <c r="D1108" s="40"/>
      <c r="E1108" s="40"/>
      <c r="F1108" s="553"/>
      <c r="G1108" s="40"/>
      <c r="I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</row>
    <row r="1109" spans="1:67" s="14" customFormat="1" ht="15" customHeight="1" x14ac:dyDescent="0.2">
      <c r="A1109"/>
      <c r="B1109" s="40"/>
      <c r="C1109" s="553"/>
      <c r="D1109" s="40"/>
      <c r="E1109" s="40"/>
      <c r="F1109" s="553"/>
      <c r="G1109" s="40"/>
      <c r="I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</row>
    <row r="1110" spans="1:67" s="14" customFormat="1" ht="15" customHeight="1" x14ac:dyDescent="0.2">
      <c r="A1110"/>
      <c r="B1110" s="40"/>
      <c r="C1110" s="553"/>
      <c r="D1110" s="40"/>
      <c r="E1110" s="40"/>
      <c r="F1110" s="553"/>
      <c r="G1110" s="40"/>
      <c r="I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</row>
    <row r="1111" spans="1:67" s="14" customFormat="1" ht="15" customHeight="1" x14ac:dyDescent="0.2">
      <c r="A1111"/>
      <c r="B1111" s="40"/>
      <c r="C1111" s="553"/>
      <c r="D1111" s="40"/>
      <c r="E1111" s="40"/>
      <c r="F1111" s="553"/>
      <c r="G1111" s="40"/>
      <c r="I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</row>
    <row r="1112" spans="1:67" s="14" customFormat="1" ht="15" customHeight="1" x14ac:dyDescent="0.2">
      <c r="A1112"/>
      <c r="B1112" s="40"/>
      <c r="C1112" s="553"/>
      <c r="D1112" s="40"/>
      <c r="E1112" s="40"/>
      <c r="F1112" s="553"/>
      <c r="G1112" s="40"/>
      <c r="I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</row>
    <row r="1113" spans="1:67" s="14" customFormat="1" ht="15" customHeight="1" x14ac:dyDescent="0.2">
      <c r="A1113"/>
      <c r="B1113" s="40"/>
      <c r="C1113" s="553"/>
      <c r="D1113" s="40"/>
      <c r="E1113" s="40"/>
      <c r="F1113" s="553"/>
      <c r="G1113" s="40"/>
      <c r="I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</row>
    <row r="1114" spans="1:67" s="14" customFormat="1" ht="15" customHeight="1" x14ac:dyDescent="0.2">
      <c r="A1114"/>
      <c r="B1114" s="40"/>
      <c r="C1114" s="553"/>
      <c r="D1114" s="40"/>
      <c r="E1114" s="40"/>
      <c r="F1114" s="553"/>
      <c r="G1114" s="40"/>
      <c r="I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</row>
    <row r="1115" spans="1:67" s="14" customFormat="1" ht="15" customHeight="1" x14ac:dyDescent="0.2">
      <c r="A1115"/>
      <c r="B1115" s="40"/>
      <c r="C1115" s="553"/>
      <c r="D1115" s="40"/>
      <c r="E1115" s="40"/>
      <c r="F1115" s="553"/>
      <c r="G1115" s="40"/>
      <c r="I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</row>
    <row r="1116" spans="1:67" s="14" customFormat="1" ht="15" customHeight="1" x14ac:dyDescent="0.2">
      <c r="A1116"/>
      <c r="B1116" s="40"/>
      <c r="C1116" s="553"/>
      <c r="D1116" s="40"/>
      <c r="E1116" s="40"/>
      <c r="F1116" s="553"/>
      <c r="G1116" s="40"/>
      <c r="I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</row>
    <row r="1117" spans="1:67" s="14" customFormat="1" ht="15" customHeight="1" x14ac:dyDescent="0.2">
      <c r="A1117"/>
      <c r="B1117" s="40"/>
      <c r="C1117" s="553"/>
      <c r="D1117" s="40"/>
      <c r="E1117" s="40"/>
      <c r="F1117" s="553"/>
      <c r="G1117" s="40"/>
      <c r="I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</row>
    <row r="1118" spans="1:67" s="14" customFormat="1" ht="15" customHeight="1" x14ac:dyDescent="0.2">
      <c r="A1118"/>
      <c r="B1118" s="40"/>
      <c r="C1118" s="553"/>
      <c r="D1118" s="40"/>
      <c r="E1118" s="40"/>
      <c r="F1118" s="553"/>
      <c r="G1118" s="40"/>
      <c r="I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</row>
    <row r="1119" spans="1:67" s="14" customFormat="1" ht="15" customHeight="1" x14ac:dyDescent="0.2">
      <c r="A1119"/>
      <c r="B1119" s="40"/>
      <c r="C1119" s="553"/>
      <c r="D1119" s="40"/>
      <c r="E1119" s="40"/>
      <c r="F1119" s="553"/>
      <c r="G1119" s="40"/>
      <c r="I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</row>
    <row r="1120" spans="1:67" s="14" customFormat="1" ht="15" customHeight="1" x14ac:dyDescent="0.2">
      <c r="A1120"/>
      <c r="B1120" s="40"/>
      <c r="C1120" s="553"/>
      <c r="D1120" s="40"/>
      <c r="E1120" s="40"/>
      <c r="F1120" s="553"/>
      <c r="G1120" s="40"/>
      <c r="I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</row>
    <row r="1121" spans="1:67" s="14" customFormat="1" ht="15" customHeight="1" x14ac:dyDescent="0.2">
      <c r="A1121"/>
      <c r="B1121" s="40"/>
      <c r="C1121" s="553"/>
      <c r="D1121" s="40"/>
      <c r="E1121" s="40"/>
      <c r="F1121" s="553"/>
      <c r="G1121" s="40"/>
      <c r="I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</row>
    <row r="1122" spans="1:67" s="14" customFormat="1" ht="15" customHeight="1" x14ac:dyDescent="0.2">
      <c r="A1122"/>
      <c r="B1122" s="40"/>
      <c r="C1122" s="553"/>
      <c r="D1122" s="40"/>
      <c r="E1122" s="40"/>
      <c r="F1122" s="553"/>
      <c r="G1122" s="40"/>
      <c r="I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</row>
    <row r="1123" spans="1:67" s="14" customFormat="1" ht="15" customHeight="1" x14ac:dyDescent="0.2">
      <c r="A1123"/>
      <c r="B1123" s="40"/>
      <c r="C1123" s="553"/>
      <c r="D1123" s="40"/>
      <c r="E1123" s="40"/>
      <c r="F1123" s="553"/>
      <c r="G1123" s="40"/>
      <c r="I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</row>
    <row r="1124" spans="1:67" s="14" customFormat="1" ht="15" customHeight="1" x14ac:dyDescent="0.2">
      <c r="A1124"/>
      <c r="B1124" s="40"/>
      <c r="C1124" s="553"/>
      <c r="D1124" s="40"/>
      <c r="E1124" s="40"/>
      <c r="F1124" s="553"/>
      <c r="G1124" s="40"/>
      <c r="I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</row>
  </sheetData>
  <printOptions gridLines="1"/>
  <pageMargins left="0.5" right="0.5" top="0.5" bottom="0.5" header="0" footer="0"/>
  <pageSetup orientation="landscape" r:id="rId1"/>
  <headerFooter alignWithMargins="0"/>
  <ignoredErrors>
    <ignoredError sqref="W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57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opLeftCell="A7"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44937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400" t="s">
        <v>98</v>
      </c>
      <c r="B7" s="396">
        <v>1963</v>
      </c>
      <c r="C7" s="396">
        <v>1711</v>
      </c>
      <c r="D7" s="396">
        <v>1819</v>
      </c>
      <c r="E7" s="401">
        <f t="shared" ref="E7:E18" si="0">(+D7-B7)/B7</f>
        <v>-7.3357106469689251E-2</v>
      </c>
      <c r="F7" s="401">
        <f t="shared" ref="F7:F18" si="1">(+D7-C7)/C7</f>
        <v>6.3120981881940388E-2</v>
      </c>
      <c r="G7" s="396"/>
      <c r="H7" s="396">
        <v>1174</v>
      </c>
      <c r="I7" s="396">
        <v>1311</v>
      </c>
      <c r="J7" s="396">
        <v>1289</v>
      </c>
      <c r="K7" s="401">
        <f t="shared" ref="K7:K18" si="2">(+J7-H7)/H7</f>
        <v>9.7955706984667809E-2</v>
      </c>
      <c r="L7" s="401">
        <f t="shared" ref="L7:L18" si="3">(+J7-I7)/I7</f>
        <v>-1.6781083142639208E-2</v>
      </c>
    </row>
    <row r="8" spans="1:13" s="11" customFormat="1" ht="12.75" customHeight="1" x14ac:dyDescent="0.2">
      <c r="A8" s="396" t="s">
        <v>99</v>
      </c>
      <c r="B8" s="396">
        <v>2174</v>
      </c>
      <c r="C8" s="396">
        <v>1566</v>
      </c>
      <c r="D8" s="396">
        <v>1695</v>
      </c>
      <c r="E8" s="401">
        <f t="shared" si="0"/>
        <v>-0.22033118675252991</v>
      </c>
      <c r="F8" s="401">
        <f t="shared" si="1"/>
        <v>8.2375478927203066E-2</v>
      </c>
      <c r="G8" s="396"/>
      <c r="H8" s="396">
        <v>1206</v>
      </c>
      <c r="I8" s="396">
        <v>1194</v>
      </c>
      <c r="J8" s="396">
        <v>1209</v>
      </c>
      <c r="K8" s="401">
        <f t="shared" si="2"/>
        <v>2.4875621890547263E-3</v>
      </c>
      <c r="L8" s="401">
        <f t="shared" si="3"/>
        <v>1.2562814070351759E-2</v>
      </c>
    </row>
    <row r="9" spans="1:13" s="11" customFormat="1" ht="12.75" customHeight="1" x14ac:dyDescent="0.2">
      <c r="A9" s="396" t="s">
        <v>100</v>
      </c>
      <c r="B9" s="396">
        <v>2411</v>
      </c>
      <c r="C9" s="396">
        <v>2421</v>
      </c>
      <c r="D9" s="396">
        <v>2104</v>
      </c>
      <c r="E9" s="401">
        <f t="shared" si="0"/>
        <v>-0.12733305682289506</v>
      </c>
      <c r="F9" s="401">
        <f t="shared" si="1"/>
        <v>-0.13093762907889303</v>
      </c>
      <c r="G9" s="396"/>
      <c r="H9" s="396">
        <v>1675</v>
      </c>
      <c r="I9" s="396">
        <v>1712</v>
      </c>
      <c r="J9" s="396">
        <v>1766</v>
      </c>
      <c r="K9" s="401">
        <f t="shared" si="2"/>
        <v>5.4328358208955221E-2</v>
      </c>
      <c r="L9" s="401">
        <f t="shared" si="3"/>
        <v>3.1542056074766352E-2</v>
      </c>
    </row>
    <row r="10" spans="1:13" s="11" customFormat="1" ht="12.75" customHeight="1" x14ac:dyDescent="0.2">
      <c r="A10" s="11" t="s">
        <v>101</v>
      </c>
      <c r="B10" s="11">
        <v>1892</v>
      </c>
      <c r="C10" s="11">
        <v>2707</v>
      </c>
      <c r="D10" s="11">
        <v>2457</v>
      </c>
      <c r="E10" s="481">
        <f t="shared" si="0"/>
        <v>0.29862579281183932</v>
      </c>
      <c r="F10" s="481">
        <f t="shared" si="1"/>
        <v>-9.2353158478019948E-2</v>
      </c>
      <c r="H10" s="11">
        <v>1692</v>
      </c>
      <c r="I10" s="11">
        <v>2009</v>
      </c>
      <c r="J10" s="11">
        <v>1817</v>
      </c>
      <c r="K10" s="481">
        <f t="shared" si="2"/>
        <v>7.3877068557919617E-2</v>
      </c>
      <c r="L10" s="481">
        <f t="shared" si="3"/>
        <v>-9.556993529118965E-2</v>
      </c>
    </row>
    <row r="11" spans="1:13" ht="12.75" customHeight="1" x14ac:dyDescent="0.2">
      <c r="A11" s="396" t="s">
        <v>102</v>
      </c>
      <c r="B11" s="11">
        <v>2568</v>
      </c>
      <c r="C11" s="11">
        <v>2852</v>
      </c>
      <c r="D11" s="11">
        <v>2706</v>
      </c>
      <c r="E11" s="401">
        <f t="shared" si="0"/>
        <v>5.3738317757009345E-2</v>
      </c>
      <c r="F11" s="401">
        <f t="shared" si="1"/>
        <v>-5.1192145862552593E-2</v>
      </c>
      <c r="G11" s="396"/>
      <c r="H11" s="11">
        <v>1683</v>
      </c>
      <c r="I11" s="11">
        <v>2171</v>
      </c>
      <c r="J11" s="11">
        <v>2127</v>
      </c>
      <c r="K11" s="401">
        <f t="shared" si="2"/>
        <v>0.26381461675579321</v>
      </c>
      <c r="L11" s="401">
        <f t="shared" si="3"/>
        <v>-2.026715799170889E-2</v>
      </c>
    </row>
    <row r="12" spans="1:13" s="11" customFormat="1" ht="12.75" customHeight="1" x14ac:dyDescent="0.2">
      <c r="A12" s="396" t="s">
        <v>103</v>
      </c>
      <c r="B12" s="11">
        <v>2774</v>
      </c>
      <c r="C12" s="11">
        <v>3701</v>
      </c>
      <c r="D12" s="11">
        <v>2889</v>
      </c>
      <c r="E12" s="401">
        <f t="shared" si="0"/>
        <v>4.1456380677721699E-2</v>
      </c>
      <c r="F12" s="401">
        <f t="shared" si="1"/>
        <v>-0.2194001621183464</v>
      </c>
      <c r="G12" s="396"/>
      <c r="H12" s="11">
        <v>2053</v>
      </c>
      <c r="I12" s="11">
        <v>2639</v>
      </c>
      <c r="J12" s="11">
        <v>2363</v>
      </c>
      <c r="K12" s="401">
        <f t="shared" si="2"/>
        <v>0.1509985387238188</v>
      </c>
      <c r="L12" s="401">
        <f t="shared" si="3"/>
        <v>-0.10458507010231148</v>
      </c>
      <c r="M12" s="18"/>
    </row>
    <row r="13" spans="1:13" s="11" customFormat="1" ht="12.75" customHeight="1" x14ac:dyDescent="0.2">
      <c r="A13" s="396" t="s">
        <v>104</v>
      </c>
      <c r="B13" s="11">
        <v>2876</v>
      </c>
      <c r="C13" s="11">
        <v>3144</v>
      </c>
      <c r="D13" s="11">
        <v>2553</v>
      </c>
      <c r="E13" s="401">
        <f t="shared" si="0"/>
        <v>-0.11230876216968011</v>
      </c>
      <c r="F13" s="401">
        <f t="shared" si="1"/>
        <v>-0.18797709923664122</v>
      </c>
      <c r="G13" s="396"/>
      <c r="H13" s="11">
        <v>2499</v>
      </c>
      <c r="I13" s="11">
        <v>2574</v>
      </c>
      <c r="J13" s="11">
        <v>2124</v>
      </c>
      <c r="K13" s="401">
        <f t="shared" si="2"/>
        <v>-0.15006002400960383</v>
      </c>
      <c r="L13" s="401">
        <f t="shared" si="3"/>
        <v>-0.17482517482517482</v>
      </c>
    </row>
    <row r="14" spans="1:13" s="11" customFormat="1" ht="12.75" customHeight="1" x14ac:dyDescent="0.2">
      <c r="A14" s="396" t="s">
        <v>105</v>
      </c>
      <c r="B14" s="11">
        <v>3000</v>
      </c>
      <c r="C14" s="11">
        <v>2931</v>
      </c>
      <c r="D14" s="11">
        <v>2208</v>
      </c>
      <c r="E14" s="401">
        <f t="shared" si="0"/>
        <v>-0.26400000000000001</v>
      </c>
      <c r="F14" s="401">
        <f t="shared" si="1"/>
        <v>-0.24667349027635618</v>
      </c>
      <c r="G14" s="396"/>
      <c r="H14" s="11">
        <v>2497</v>
      </c>
      <c r="I14" s="11">
        <v>2499</v>
      </c>
      <c r="J14" s="11">
        <v>2179</v>
      </c>
      <c r="K14" s="401">
        <f t="shared" si="2"/>
        <v>-0.12735282338806567</v>
      </c>
      <c r="L14" s="401">
        <f t="shared" si="3"/>
        <v>-0.12805122048819528</v>
      </c>
    </row>
    <row r="15" spans="1:13" s="18" customFormat="1" ht="12.75" customHeight="1" x14ac:dyDescent="0.2">
      <c r="A15" s="396" t="s">
        <v>106</v>
      </c>
      <c r="B15" s="11">
        <v>2808</v>
      </c>
      <c r="C15" s="11">
        <v>2683</v>
      </c>
      <c r="D15" s="11">
        <v>2093</v>
      </c>
      <c r="E15" s="401">
        <f t="shared" si="0"/>
        <v>-0.25462962962962965</v>
      </c>
      <c r="F15" s="401">
        <f t="shared" si="1"/>
        <v>-0.21990309355199403</v>
      </c>
      <c r="G15" s="396"/>
      <c r="H15" s="11">
        <v>2460</v>
      </c>
      <c r="I15" s="11">
        <v>2309</v>
      </c>
      <c r="J15" s="11">
        <v>1905</v>
      </c>
      <c r="K15" s="401">
        <f t="shared" si="2"/>
        <v>-0.22560975609756098</v>
      </c>
      <c r="L15" s="401">
        <f t="shared" si="3"/>
        <v>-0.17496751840623648</v>
      </c>
    </row>
    <row r="16" spans="1:13" s="18" customFormat="1" ht="13.15" customHeight="1" x14ac:dyDescent="0.2">
      <c r="A16" s="396" t="s">
        <v>107</v>
      </c>
      <c r="B16" s="11">
        <v>2504</v>
      </c>
      <c r="C16" s="11">
        <v>2377</v>
      </c>
      <c r="D16" s="11">
        <v>1973</v>
      </c>
      <c r="E16" s="401">
        <f t="shared" si="0"/>
        <v>-0.21206070287539935</v>
      </c>
      <c r="F16" s="401">
        <f t="shared" si="1"/>
        <v>-0.16996213714766512</v>
      </c>
      <c r="G16" s="396"/>
      <c r="H16" s="11">
        <v>2480</v>
      </c>
      <c r="I16" s="11">
        <v>2220</v>
      </c>
      <c r="J16" s="11">
        <v>1590</v>
      </c>
      <c r="K16" s="401">
        <f t="shared" si="2"/>
        <v>-0.3588709677419355</v>
      </c>
      <c r="L16" s="401">
        <f t="shared" si="3"/>
        <v>-0.28378378378378377</v>
      </c>
    </row>
    <row r="17" spans="1:13" s="18" customFormat="1" ht="12.75" customHeight="1" x14ac:dyDescent="0.2">
      <c r="A17" s="396" t="s">
        <v>108</v>
      </c>
      <c r="B17" s="11">
        <v>1562</v>
      </c>
      <c r="C17" s="11">
        <v>1673</v>
      </c>
      <c r="D17" s="11">
        <v>1435</v>
      </c>
      <c r="E17" s="401">
        <f t="shared" si="0"/>
        <v>-8.1306017925736232E-2</v>
      </c>
      <c r="F17" s="401">
        <f t="shared" si="1"/>
        <v>-0.14225941422594143</v>
      </c>
      <c r="G17" s="396"/>
      <c r="H17" s="11">
        <v>2049</v>
      </c>
      <c r="I17" s="11">
        <v>2034</v>
      </c>
      <c r="J17" s="11">
        <v>1423</v>
      </c>
      <c r="K17" s="401">
        <f t="shared" si="2"/>
        <v>-0.30551488530990728</v>
      </c>
      <c r="L17" s="401">
        <f t="shared" si="3"/>
        <v>-0.30039331366764993</v>
      </c>
      <c r="M17" s="11"/>
    </row>
    <row r="18" spans="1:13" s="18" customFormat="1" ht="12.75" customHeight="1" x14ac:dyDescent="0.2">
      <c r="A18" t="s">
        <v>109</v>
      </c>
      <c r="B18" s="11">
        <v>1247</v>
      </c>
      <c r="C18" s="11">
        <v>1071</v>
      </c>
      <c r="D18" s="6">
        <v>924</v>
      </c>
      <c r="E18" s="401">
        <f t="shared" si="0"/>
        <v>-0.25902165196471533</v>
      </c>
      <c r="F18" s="401">
        <f t="shared" si="1"/>
        <v>-0.13725490196078433</v>
      </c>
      <c r="G18"/>
      <c r="H18" s="11">
        <v>1991</v>
      </c>
      <c r="I18" s="11">
        <v>2076</v>
      </c>
      <c r="J18" s="6">
        <v>1345</v>
      </c>
      <c r="K18" s="401">
        <f t="shared" si="2"/>
        <v>-0.32446007031642393</v>
      </c>
      <c r="L18" s="401">
        <f t="shared" si="3"/>
        <v>-0.35211946050096338</v>
      </c>
      <c r="M18" s="11"/>
    </row>
    <row r="19" spans="1:13" s="11" customFormat="1" ht="13.5" customHeight="1" x14ac:dyDescent="0.2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 x14ac:dyDescent="0.2">
      <c r="A20" t="s">
        <v>110</v>
      </c>
      <c r="B20">
        <f>SUM(B6:B18)</f>
        <v>27779</v>
      </c>
      <c r="C20">
        <f>SUM(C6:C18)</f>
        <v>28837</v>
      </c>
      <c r="D20">
        <f>SUM(D6:D18)</f>
        <v>24856</v>
      </c>
      <c r="E20" s="405">
        <f>(+D20-C20)/C20</f>
        <v>-0.13805180844054513</v>
      </c>
      <c r="F20" s="405">
        <f>(+D20-B20)/B20</f>
        <v>-0.10522337017171245</v>
      </c>
      <c r="G20"/>
      <c r="H20">
        <f>SUM(H6:H18)</f>
        <v>23459</v>
      </c>
      <c r="I20">
        <f>SUM(I6:I18)</f>
        <v>24748</v>
      </c>
      <c r="J20">
        <f>SUM(J6:J18)</f>
        <v>21137</v>
      </c>
      <c r="K20" s="405">
        <f>(+J20-I20)/I20</f>
        <v>-0.14591078066914498</v>
      </c>
      <c r="L20" s="405">
        <f>(+J20-H20)/H20</f>
        <v>-9.8981201244724842E-2</v>
      </c>
      <c r="M20" s="18"/>
    </row>
    <row r="21" spans="1:13" s="11" customFormat="1" ht="12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 x14ac:dyDescent="0.2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 x14ac:dyDescent="0.2">
      <c r="B24" s="2" t="s">
        <v>4038</v>
      </c>
      <c r="C24" s="2" t="s">
        <v>4791</v>
      </c>
      <c r="D24" s="2" t="s">
        <v>5542</v>
      </c>
      <c r="E24" s="2" t="s">
        <v>5543</v>
      </c>
      <c r="F24" s="2" t="s">
        <v>5544</v>
      </c>
      <c r="G24" s="396"/>
      <c r="H24" s="2" t="s">
        <v>4039</v>
      </c>
      <c r="I24" s="2" t="s">
        <v>4792</v>
      </c>
      <c r="J24" s="2" t="s">
        <v>5545</v>
      </c>
      <c r="K24" s="2" t="s">
        <v>5543</v>
      </c>
      <c r="L24" s="2" t="s">
        <v>5544</v>
      </c>
      <c r="M24" s="18"/>
    </row>
    <row r="25" spans="1:13" s="11" customFormat="1" ht="12.75" customHeight="1" x14ac:dyDescent="0.2">
      <c r="A25" s="400" t="s">
        <v>98</v>
      </c>
      <c r="B25" s="396">
        <v>1662</v>
      </c>
      <c r="C25" s="396">
        <v>1486</v>
      </c>
      <c r="D25" s="396">
        <v>1573</v>
      </c>
      <c r="E25" s="401">
        <f t="shared" ref="E25:E36" si="4">(+D25-B25)/B25</f>
        <v>-5.3549939831528282E-2</v>
      </c>
      <c r="F25" s="401">
        <f t="shared" ref="F25:F36" si="5">(+D25-C25)/C25</f>
        <v>5.8546433378196504E-2</v>
      </c>
      <c r="G25" s="396"/>
      <c r="H25" s="396">
        <v>1092</v>
      </c>
      <c r="I25" s="396">
        <v>1189</v>
      </c>
      <c r="J25" s="396">
        <v>1188</v>
      </c>
      <c r="K25" s="401">
        <f t="shared" ref="K25:K36" si="6">(+J25-H25)/H25</f>
        <v>8.7912087912087919E-2</v>
      </c>
      <c r="L25" s="401">
        <f t="shared" ref="L25:L36" si="7">(+J25-I25)/I25</f>
        <v>-8.4104289318755253E-4</v>
      </c>
      <c r="M25" s="18"/>
    </row>
    <row r="26" spans="1:13" s="11" customFormat="1" ht="12.75" customHeight="1" x14ac:dyDescent="0.2">
      <c r="A26" s="400" t="s">
        <v>99</v>
      </c>
      <c r="B26" s="396">
        <v>1887</v>
      </c>
      <c r="C26" s="396">
        <v>1369</v>
      </c>
      <c r="D26" s="396">
        <v>1531</v>
      </c>
      <c r="E26" s="401">
        <f t="shared" si="4"/>
        <v>-0.1886592474827769</v>
      </c>
      <c r="F26" s="401">
        <f t="shared" si="5"/>
        <v>0.1183345507669832</v>
      </c>
      <c r="G26" s="396"/>
      <c r="H26" s="396">
        <v>1116</v>
      </c>
      <c r="I26" s="396">
        <v>1108</v>
      </c>
      <c r="J26" s="396">
        <v>1133</v>
      </c>
      <c r="K26" s="401">
        <f t="shared" si="6"/>
        <v>1.5232974910394265E-2</v>
      </c>
      <c r="L26" s="401">
        <f t="shared" si="7"/>
        <v>2.2563176895306861E-2</v>
      </c>
      <c r="M26" s="18"/>
    </row>
    <row r="27" spans="1:13" ht="12.75" customHeight="1" x14ac:dyDescent="0.2">
      <c r="A27" s="400" t="s">
        <v>100</v>
      </c>
      <c r="B27" s="396">
        <v>2184</v>
      </c>
      <c r="C27" s="396">
        <v>2210</v>
      </c>
      <c r="D27" s="396">
        <v>1943</v>
      </c>
      <c r="E27" s="401">
        <f t="shared" si="4"/>
        <v>-0.11034798534798534</v>
      </c>
      <c r="F27" s="401">
        <f t="shared" si="5"/>
        <v>-0.12081447963800905</v>
      </c>
      <c r="G27" s="396"/>
      <c r="H27" s="396">
        <v>1581</v>
      </c>
      <c r="I27" s="396">
        <v>1593</v>
      </c>
      <c r="J27" s="396">
        <v>1647</v>
      </c>
      <c r="K27" s="401">
        <f t="shared" si="6"/>
        <v>4.1745730550284632E-2</v>
      </c>
      <c r="L27" s="401">
        <f t="shared" si="7"/>
        <v>3.3898305084745763E-2</v>
      </c>
    </row>
    <row r="28" spans="1:13" s="11" customFormat="1" ht="12.75" customHeight="1" x14ac:dyDescent="0.2">
      <c r="A28" s="396" t="s">
        <v>101</v>
      </c>
      <c r="B28" s="11">
        <v>1732</v>
      </c>
      <c r="C28" s="11">
        <v>2539</v>
      </c>
      <c r="D28" s="11">
        <v>2295</v>
      </c>
      <c r="E28" s="401">
        <f t="shared" si="4"/>
        <v>0.32505773672055427</v>
      </c>
      <c r="F28" s="401">
        <f t="shared" si="5"/>
        <v>-9.610082709728239E-2</v>
      </c>
      <c r="G28" s="396"/>
      <c r="H28" s="11">
        <v>1596</v>
      </c>
      <c r="I28" s="11">
        <v>1840</v>
      </c>
      <c r="J28" s="11">
        <v>1690</v>
      </c>
      <c r="K28" s="401">
        <f t="shared" si="6"/>
        <v>5.889724310776942E-2</v>
      </c>
      <c r="L28" s="401">
        <f t="shared" si="7"/>
        <v>-8.1521739130434784E-2</v>
      </c>
      <c r="M28" s="18"/>
    </row>
    <row r="29" spans="1:13" s="11" customFormat="1" ht="12.75" customHeight="1" x14ac:dyDescent="0.2">
      <c r="A29" s="396" t="s">
        <v>102</v>
      </c>
      <c r="B29" s="11">
        <v>2345</v>
      </c>
      <c r="C29" s="11">
        <v>2646</v>
      </c>
      <c r="D29" s="11">
        <v>2528</v>
      </c>
      <c r="E29" s="401">
        <f t="shared" si="4"/>
        <v>7.8038379530916843E-2</v>
      </c>
      <c r="F29" s="401">
        <f t="shared" si="5"/>
        <v>-4.4595616024187455E-2</v>
      </c>
      <c r="G29" s="396"/>
      <c r="H29" s="11">
        <v>1598</v>
      </c>
      <c r="I29" s="11">
        <v>2029</v>
      </c>
      <c r="J29" s="11">
        <v>1995</v>
      </c>
      <c r="K29" s="401">
        <f t="shared" si="6"/>
        <v>0.24843554443053817</v>
      </c>
      <c r="L29" s="401">
        <f t="shared" si="7"/>
        <v>-1.6757023164120255E-2</v>
      </c>
      <c r="M29" s="18"/>
    </row>
    <row r="30" spans="1:13" s="11" customFormat="1" ht="12.75" customHeight="1" x14ac:dyDescent="0.2">
      <c r="A30" s="396" t="s">
        <v>103</v>
      </c>
      <c r="B30" s="11">
        <v>2551</v>
      </c>
      <c r="C30" s="11">
        <v>3506</v>
      </c>
      <c r="D30" s="11">
        <v>2751</v>
      </c>
      <c r="E30" s="401">
        <f t="shared" si="4"/>
        <v>7.8400627205017642E-2</v>
      </c>
      <c r="F30" s="401">
        <f t="shared" si="5"/>
        <v>-0.21534512264689104</v>
      </c>
      <c r="G30" s="396"/>
      <c r="H30" s="11">
        <v>1927</v>
      </c>
      <c r="I30" s="11">
        <v>2494</v>
      </c>
      <c r="J30" s="11">
        <v>2230</v>
      </c>
      <c r="K30" s="401">
        <f t="shared" si="6"/>
        <v>0.15723923196678774</v>
      </c>
      <c r="L30" s="401">
        <f t="shared" si="7"/>
        <v>-0.10585404971932638</v>
      </c>
      <c r="M30" s="18"/>
    </row>
    <row r="31" spans="1:13" s="11" customFormat="1" ht="12.75" customHeight="1" x14ac:dyDescent="0.2">
      <c r="A31" s="396" t="s">
        <v>104</v>
      </c>
      <c r="B31" s="11">
        <v>2654</v>
      </c>
      <c r="C31" s="11">
        <v>2942</v>
      </c>
      <c r="D31" s="11">
        <v>2366</v>
      </c>
      <c r="E31" s="401">
        <f t="shared" si="4"/>
        <v>-0.10851544837980406</v>
      </c>
      <c r="F31" s="401">
        <f t="shared" si="5"/>
        <v>-0.19578518014955812</v>
      </c>
      <c r="G31" s="396"/>
      <c r="H31" s="11">
        <v>2334</v>
      </c>
      <c r="I31" s="11">
        <v>2465</v>
      </c>
      <c r="J31" s="11">
        <v>2040</v>
      </c>
      <c r="K31" s="401">
        <f t="shared" si="6"/>
        <v>-0.12596401028277635</v>
      </c>
      <c r="L31" s="401">
        <f t="shared" si="7"/>
        <v>-0.17241379310344829</v>
      </c>
      <c r="M31" s="18"/>
    </row>
    <row r="32" spans="1:13" s="18" customFormat="1" ht="12.75" customHeight="1" x14ac:dyDescent="0.2">
      <c r="A32" s="396" t="s">
        <v>105</v>
      </c>
      <c r="B32" s="11">
        <v>2755</v>
      </c>
      <c r="C32" s="11">
        <v>2676</v>
      </c>
      <c r="D32" s="11">
        <v>2028</v>
      </c>
      <c r="E32" s="401">
        <f t="shared" si="4"/>
        <v>-0.26388384754990923</v>
      </c>
      <c r="F32" s="401">
        <f t="shared" si="5"/>
        <v>-0.24215246636771301</v>
      </c>
      <c r="G32" s="396"/>
      <c r="H32" s="11">
        <v>2342</v>
      </c>
      <c r="I32" s="11">
        <v>2390</v>
      </c>
      <c r="J32" s="11">
        <v>2069</v>
      </c>
      <c r="K32" s="401">
        <f t="shared" si="6"/>
        <v>-0.1165670367207515</v>
      </c>
      <c r="L32" s="401">
        <f t="shared" si="7"/>
        <v>-0.13430962343096234</v>
      </c>
    </row>
    <row r="33" spans="1:13" s="18" customFormat="1" ht="12.75" customHeight="1" x14ac:dyDescent="0.2">
      <c r="A33" s="11" t="s">
        <v>106</v>
      </c>
      <c r="B33" s="11">
        <v>2552</v>
      </c>
      <c r="C33" s="11">
        <v>2489</v>
      </c>
      <c r="D33" s="11">
        <v>1897</v>
      </c>
      <c r="E33" s="401">
        <f t="shared" si="4"/>
        <v>-0.25666144200626961</v>
      </c>
      <c r="F33" s="401">
        <f t="shared" si="5"/>
        <v>-0.23784652470871837</v>
      </c>
      <c r="G33" s="396"/>
      <c r="H33" s="11">
        <v>2289</v>
      </c>
      <c r="I33" s="11">
        <v>2194</v>
      </c>
      <c r="J33" s="11">
        <v>1816</v>
      </c>
      <c r="K33" s="401">
        <f t="shared" si="6"/>
        <v>-0.20664045434687636</v>
      </c>
      <c r="L33" s="401">
        <f t="shared" si="7"/>
        <v>-0.17228805834092981</v>
      </c>
      <c r="M33" s="11"/>
    </row>
    <row r="34" spans="1:13" s="18" customFormat="1" ht="12.75" customHeight="1" x14ac:dyDescent="0.2">
      <c r="A34" s="396" t="s">
        <v>107</v>
      </c>
      <c r="B34" s="11">
        <v>2318</v>
      </c>
      <c r="C34" s="11">
        <v>2197</v>
      </c>
      <c r="D34" s="11">
        <v>1771</v>
      </c>
      <c r="E34" s="401">
        <f t="shared" si="4"/>
        <v>-0.23597929249352889</v>
      </c>
      <c r="F34" s="401">
        <f t="shared" si="5"/>
        <v>-0.19390077378243059</v>
      </c>
      <c r="G34" s="396"/>
      <c r="H34" s="11">
        <v>2313</v>
      </c>
      <c r="I34" s="11">
        <v>2101</v>
      </c>
      <c r="J34" s="11">
        <v>1492</v>
      </c>
      <c r="K34" s="401">
        <f t="shared" si="6"/>
        <v>-0.35495028102031995</v>
      </c>
      <c r="L34" s="401">
        <f t="shared" si="7"/>
        <v>-0.28986197049024276</v>
      </c>
    </row>
    <row r="35" spans="1:13" s="18" customFormat="1" ht="12.75" customHeight="1" x14ac:dyDescent="0.2">
      <c r="A35" s="11" t="s">
        <v>108</v>
      </c>
      <c r="B35" s="11">
        <v>1441</v>
      </c>
      <c r="C35" s="11">
        <v>1566</v>
      </c>
      <c r="D35" s="11">
        <v>1319</v>
      </c>
      <c r="E35" s="401">
        <f t="shared" si="4"/>
        <v>-8.4663428174878555E-2</v>
      </c>
      <c r="F35" s="401">
        <f t="shared" si="5"/>
        <v>-0.15772669220945082</v>
      </c>
      <c r="G35" s="396"/>
      <c r="H35" s="11">
        <v>1927</v>
      </c>
      <c r="I35" s="11">
        <v>1933</v>
      </c>
      <c r="J35" s="11">
        <v>1348</v>
      </c>
      <c r="K35" s="401">
        <f t="shared" si="6"/>
        <v>-0.30046704722366374</v>
      </c>
      <c r="L35" s="401">
        <f t="shared" si="7"/>
        <v>-0.30263838592860837</v>
      </c>
      <c r="M35" s="11"/>
    </row>
    <row r="36" spans="1:13" s="18" customFormat="1" ht="12.75" customHeight="1" x14ac:dyDescent="0.2">
      <c r="A36" t="s">
        <v>109</v>
      </c>
      <c r="B36" s="11">
        <v>1100</v>
      </c>
      <c r="C36" s="11">
        <v>1003</v>
      </c>
      <c r="D36" s="6">
        <v>800</v>
      </c>
      <c r="E36" s="401">
        <f t="shared" si="4"/>
        <v>-0.27272727272727271</v>
      </c>
      <c r="F36" s="401">
        <f t="shared" si="5"/>
        <v>-0.20239282153539381</v>
      </c>
      <c r="G36"/>
      <c r="H36" s="11">
        <v>1824</v>
      </c>
      <c r="I36" s="11">
        <v>1963</v>
      </c>
      <c r="J36" s="6">
        <v>1272</v>
      </c>
      <c r="K36" s="401">
        <f t="shared" si="6"/>
        <v>-0.30263157894736842</v>
      </c>
      <c r="L36" s="401">
        <f t="shared" si="7"/>
        <v>-0.35201222618441164</v>
      </c>
      <c r="M36" s="11"/>
    </row>
    <row r="37" spans="1:13" s="18" customFormat="1" ht="12.75" customHeight="1" x14ac:dyDescent="0.2">
      <c r="A37" s="2"/>
      <c r="B37" s="2"/>
      <c r="C37" s="2"/>
      <c r="D37" s="2"/>
      <c r="E37" s="2"/>
      <c r="F37" s="396"/>
      <c r="G37" s="2"/>
      <c r="H37" s="2"/>
      <c r="I37" s="2"/>
      <c r="J37" s="2"/>
      <c r="K37" s="2"/>
      <c r="M37" s="11"/>
    </row>
    <row r="38" spans="1:13" s="11" customFormat="1" ht="12.75" customHeight="1" x14ac:dyDescent="0.2">
      <c r="A38" t="s">
        <v>110</v>
      </c>
      <c r="B38">
        <f>SUM(B24:B36)</f>
        <v>25181</v>
      </c>
      <c r="C38">
        <f>SUM(C24:C36)</f>
        <v>26629</v>
      </c>
      <c r="D38">
        <f>SUM(D24:D36)</f>
        <v>22802</v>
      </c>
      <c r="E38" s="405">
        <f>(+D38-C38)/C38</f>
        <v>-0.14371549814112433</v>
      </c>
      <c r="F38" s="405">
        <f>(+D38-B38)/B38</f>
        <v>-9.4475993804852859E-2</v>
      </c>
      <c r="G38"/>
      <c r="H38">
        <f>SUM(H24:H36)</f>
        <v>21939</v>
      </c>
      <c r="I38">
        <f>SUM(I24:I36)</f>
        <v>23299</v>
      </c>
      <c r="J38">
        <f>SUM(J24:J36)</f>
        <v>19920</v>
      </c>
      <c r="K38" s="405">
        <f>(+J38-I38)/I38</f>
        <v>-0.14502768359157045</v>
      </c>
      <c r="L38" s="405">
        <f>(+J38-H38)/H38</f>
        <v>-9.2027895528510872E-2</v>
      </c>
    </row>
    <row r="39" spans="1:13" s="18" customFormat="1" ht="12.7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 s="11"/>
    </row>
    <row r="40" spans="1:13" s="11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 s="18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8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44937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44937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5555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4052</v>
      </c>
      <c r="J8" s="436">
        <v>54</v>
      </c>
      <c r="K8" s="272">
        <v>413</v>
      </c>
      <c r="L8" s="273" t="s">
        <v>3269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5546</v>
      </c>
      <c r="D9" s="441">
        <v>135</v>
      </c>
      <c r="E9" s="266">
        <v>1</v>
      </c>
      <c r="F9" s="469" t="s">
        <v>4793</v>
      </c>
      <c r="G9" s="470">
        <v>73</v>
      </c>
      <c r="H9" s="304">
        <v>1</v>
      </c>
      <c r="I9" s="437" t="s">
        <v>4040</v>
      </c>
      <c r="J9" s="438">
        <v>123</v>
      </c>
      <c r="K9" s="266">
        <v>2</v>
      </c>
      <c r="L9" s="266" t="s">
        <v>3259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5547</v>
      </c>
      <c r="D10" s="441">
        <v>45</v>
      </c>
      <c r="E10" s="469">
        <v>13</v>
      </c>
      <c r="F10" s="469" t="s">
        <v>4794</v>
      </c>
      <c r="G10" s="470">
        <v>78</v>
      </c>
      <c r="H10" s="439">
        <v>11</v>
      </c>
      <c r="I10" s="440" t="s">
        <v>4041</v>
      </c>
      <c r="J10" s="441">
        <v>62</v>
      </c>
      <c r="K10" s="266">
        <v>13</v>
      </c>
      <c r="L10" s="266" t="s">
        <v>3260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5548</v>
      </c>
      <c r="D12" s="441">
        <v>30</v>
      </c>
      <c r="E12" s="469">
        <v>279</v>
      </c>
      <c r="F12" s="469" t="s">
        <v>4795</v>
      </c>
      <c r="G12" s="470">
        <v>30</v>
      </c>
      <c r="H12" s="439">
        <v>248</v>
      </c>
      <c r="I12" s="440" t="s">
        <v>4042</v>
      </c>
      <c r="J12" s="441">
        <v>46</v>
      </c>
      <c r="K12" s="266">
        <v>243</v>
      </c>
      <c r="L12" s="266" t="s">
        <v>3261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5549</v>
      </c>
      <c r="D13" s="441">
        <v>18</v>
      </c>
      <c r="E13" s="469">
        <v>18</v>
      </c>
      <c r="F13" s="469" t="s">
        <v>4796</v>
      </c>
      <c r="G13" s="470">
        <v>37</v>
      </c>
      <c r="H13" s="439">
        <v>12</v>
      </c>
      <c r="I13" s="440" t="s">
        <v>4043</v>
      </c>
      <c r="J13" s="441">
        <v>47</v>
      </c>
      <c r="K13" s="266">
        <v>10</v>
      </c>
      <c r="L13" s="266" t="s">
        <v>3262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4797</v>
      </c>
      <c r="G14" s="470">
        <v>277</v>
      </c>
      <c r="H14" s="439">
        <v>2</v>
      </c>
      <c r="I14" s="440" t="s">
        <v>4044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5550</v>
      </c>
      <c r="D15" s="441">
        <v>39</v>
      </c>
      <c r="E15" s="469">
        <v>52</v>
      </c>
      <c r="F15" s="469" t="s">
        <v>4798</v>
      </c>
      <c r="G15" s="470">
        <v>27</v>
      </c>
      <c r="H15" s="439">
        <v>56</v>
      </c>
      <c r="I15" s="440" t="s">
        <v>4045</v>
      </c>
      <c r="J15" s="441">
        <v>48</v>
      </c>
      <c r="K15" s="266">
        <v>46</v>
      </c>
      <c r="L15" s="266" t="s">
        <v>3263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5551</v>
      </c>
      <c r="D16" s="441">
        <v>43</v>
      </c>
      <c r="E16" s="469">
        <v>18</v>
      </c>
      <c r="F16" s="469" t="s">
        <v>4799</v>
      </c>
      <c r="G16" s="470">
        <v>51</v>
      </c>
      <c r="H16" s="439">
        <v>11</v>
      </c>
      <c r="I16" s="440" t="s">
        <v>4046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5374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4047</v>
      </c>
      <c r="J17" s="441">
        <v>111</v>
      </c>
      <c r="K17" s="266">
        <v>31</v>
      </c>
      <c r="L17" s="266" t="s">
        <v>3264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3860</v>
      </c>
      <c r="B18" s="439">
        <v>33</v>
      </c>
      <c r="C18" s="440" t="s">
        <v>5552</v>
      </c>
      <c r="D18" s="441">
        <v>25</v>
      </c>
      <c r="E18" s="469">
        <v>26</v>
      </c>
      <c r="F18" s="469" t="s">
        <v>4800</v>
      </c>
      <c r="G18" s="470">
        <v>74</v>
      </c>
      <c r="H18" s="439">
        <v>42</v>
      </c>
      <c r="I18" s="440" t="s">
        <v>4048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3265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5553</v>
      </c>
      <c r="D20" s="441">
        <v>41</v>
      </c>
      <c r="E20" s="469">
        <v>25</v>
      </c>
      <c r="F20" s="469" t="s">
        <v>4801</v>
      </c>
      <c r="G20" s="470">
        <v>74</v>
      </c>
      <c r="H20" s="439">
        <v>15</v>
      </c>
      <c r="I20" s="440" t="s">
        <v>4049</v>
      </c>
      <c r="J20" s="441">
        <v>61</v>
      </c>
      <c r="K20" s="266">
        <v>25</v>
      </c>
      <c r="L20" s="266" t="s">
        <v>3266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5554</v>
      </c>
      <c r="D21" s="441">
        <v>70</v>
      </c>
      <c r="E21" s="469">
        <v>22</v>
      </c>
      <c r="F21" s="469" t="s">
        <v>4802</v>
      </c>
      <c r="G21" s="470">
        <v>38</v>
      </c>
      <c r="H21" s="439">
        <v>26</v>
      </c>
      <c r="I21" s="440" t="s">
        <v>4050</v>
      </c>
      <c r="J21" s="441">
        <v>98</v>
      </c>
      <c r="K21" s="266">
        <v>23</v>
      </c>
      <c r="L21" s="266" t="s">
        <v>3267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4803</v>
      </c>
      <c r="G22" s="470">
        <v>80</v>
      </c>
      <c r="H22" s="439">
        <v>2</v>
      </c>
      <c r="I22" s="440" t="s">
        <v>4051</v>
      </c>
      <c r="J22" s="441">
        <v>44</v>
      </c>
      <c r="K22" s="266">
        <v>3</v>
      </c>
      <c r="L22" s="266" t="s">
        <v>3268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86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5568</v>
      </c>
      <c r="D24" s="462">
        <v>43</v>
      </c>
      <c r="E24" s="273">
        <v>154</v>
      </c>
      <c r="F24" s="476" t="s">
        <v>4831</v>
      </c>
      <c r="G24" s="477">
        <v>46</v>
      </c>
      <c r="H24" s="478">
        <v>146</v>
      </c>
      <c r="I24" s="479" t="s">
        <v>4068</v>
      </c>
      <c r="J24" s="480">
        <v>78</v>
      </c>
      <c r="K24" s="273">
        <v>135</v>
      </c>
      <c r="L24" s="273" t="s">
        <v>3283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5374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4053</v>
      </c>
      <c r="J25" s="441">
        <v>149</v>
      </c>
      <c r="K25" s="265">
        <v>3</v>
      </c>
      <c r="L25" s="266" t="s">
        <v>3270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3273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4819</v>
      </c>
      <c r="G28" s="470">
        <v>38</v>
      </c>
      <c r="H28" s="439">
        <v>4</v>
      </c>
      <c r="I28" s="440" t="s">
        <v>4054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5556</v>
      </c>
      <c r="D29" s="441">
        <v>52</v>
      </c>
      <c r="E29" s="469">
        <v>3</v>
      </c>
      <c r="F29" s="469" t="s">
        <v>4820</v>
      </c>
      <c r="G29" s="470">
        <v>136</v>
      </c>
      <c r="H29" s="439">
        <v>2</v>
      </c>
      <c r="I29" s="440" t="s">
        <v>4055</v>
      </c>
      <c r="J29" s="441">
        <v>69</v>
      </c>
      <c r="K29" s="265">
        <v>2</v>
      </c>
      <c r="L29" s="266" t="s">
        <v>3271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5557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4056</v>
      </c>
      <c r="J30" s="441">
        <v>78</v>
      </c>
      <c r="K30" s="265">
        <v>22</v>
      </c>
      <c r="L30" s="266" t="s">
        <v>3272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3273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5558</v>
      </c>
      <c r="D32" s="441">
        <v>36</v>
      </c>
      <c r="E32" s="469">
        <v>9</v>
      </c>
      <c r="F32" s="469" t="s">
        <v>4821</v>
      </c>
      <c r="G32" s="470">
        <v>26</v>
      </c>
      <c r="H32" s="439">
        <v>13</v>
      </c>
      <c r="I32" s="440" t="s">
        <v>4057</v>
      </c>
      <c r="J32" s="441">
        <v>60</v>
      </c>
      <c r="K32" s="265">
        <v>10</v>
      </c>
      <c r="L32" s="266" t="s">
        <v>3274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5559</v>
      </c>
      <c r="D33" s="441">
        <v>39</v>
      </c>
      <c r="E33" s="469">
        <v>13</v>
      </c>
      <c r="F33" s="469" t="s">
        <v>4822</v>
      </c>
      <c r="G33" s="470">
        <v>16</v>
      </c>
      <c r="H33" s="439">
        <v>20</v>
      </c>
      <c r="I33" s="440" t="s">
        <v>4058</v>
      </c>
      <c r="J33" s="441">
        <v>56</v>
      </c>
      <c r="K33" s="265">
        <v>15</v>
      </c>
      <c r="L33" s="266" t="s">
        <v>3275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5560</v>
      </c>
      <c r="D34" s="441">
        <v>55</v>
      </c>
      <c r="E34" s="469">
        <v>8</v>
      </c>
      <c r="F34" s="469" t="s">
        <v>4823</v>
      </c>
      <c r="G34" s="470">
        <v>61</v>
      </c>
      <c r="H34" s="439">
        <v>8</v>
      </c>
      <c r="I34" s="440" t="s">
        <v>4059</v>
      </c>
      <c r="J34" s="441">
        <v>41</v>
      </c>
      <c r="K34" s="265">
        <v>3</v>
      </c>
      <c r="L34" s="266" t="s">
        <v>3276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5561</v>
      </c>
      <c r="D35" s="441">
        <v>50</v>
      </c>
      <c r="E35" s="469">
        <v>2</v>
      </c>
      <c r="F35" s="469" t="s">
        <v>4824</v>
      </c>
      <c r="G35" s="470">
        <v>42</v>
      </c>
      <c r="H35" s="439">
        <v>7</v>
      </c>
      <c r="I35" s="440" t="s">
        <v>4060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5562</v>
      </c>
      <c r="D36" s="441">
        <v>85</v>
      </c>
      <c r="E36" s="469">
        <v>20</v>
      </c>
      <c r="F36" s="469" t="s">
        <v>4825</v>
      </c>
      <c r="G36" s="470">
        <v>83</v>
      </c>
      <c r="H36" s="439">
        <v>14</v>
      </c>
      <c r="I36" s="440" t="s">
        <v>4061</v>
      </c>
      <c r="J36" s="441">
        <v>54</v>
      </c>
      <c r="K36" s="265">
        <v>15</v>
      </c>
      <c r="L36" s="266" t="s">
        <v>3277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5563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5564</v>
      </c>
      <c r="D38" s="441">
        <v>19</v>
      </c>
      <c r="E38" s="469">
        <v>2</v>
      </c>
      <c r="F38" s="469" t="s">
        <v>4826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3278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5565</v>
      </c>
      <c r="D39" s="441">
        <v>61</v>
      </c>
      <c r="E39" s="469">
        <v>5</v>
      </c>
      <c r="F39" s="469" t="s">
        <v>4252</v>
      </c>
      <c r="G39" s="470">
        <v>76</v>
      </c>
      <c r="H39" s="439">
        <v>6</v>
      </c>
      <c r="I39" s="440" t="s">
        <v>4062</v>
      </c>
      <c r="J39" s="441">
        <v>164</v>
      </c>
      <c r="K39" s="265">
        <v>4</v>
      </c>
      <c r="L39" s="266" t="s">
        <v>3279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5566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4063</v>
      </c>
      <c r="J40" s="441">
        <v>165</v>
      </c>
      <c r="K40" s="265">
        <v>6</v>
      </c>
      <c r="L40" s="266" t="s">
        <v>3280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4827</v>
      </c>
      <c r="G41" s="470">
        <v>58</v>
      </c>
      <c r="H41" s="439">
        <v>1</v>
      </c>
      <c r="I41" s="440" t="s">
        <v>4064</v>
      </c>
      <c r="J41" s="441">
        <v>7</v>
      </c>
      <c r="K41" s="265">
        <v>2</v>
      </c>
      <c r="L41" s="266" t="s">
        <v>3281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4803</v>
      </c>
      <c r="D42" s="441">
        <v>8</v>
      </c>
      <c r="E42" s="469">
        <v>3</v>
      </c>
      <c r="F42" s="469" t="s">
        <v>4828</v>
      </c>
      <c r="G42" s="470">
        <v>90</v>
      </c>
      <c r="H42" s="439">
        <v>5</v>
      </c>
      <c r="I42" s="440" t="s">
        <v>4065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5567</v>
      </c>
      <c r="D43" s="441">
        <v>23</v>
      </c>
      <c r="E43" s="469">
        <v>52</v>
      </c>
      <c r="F43" s="469" t="s">
        <v>4829</v>
      </c>
      <c r="G43" s="470">
        <v>36</v>
      </c>
      <c r="H43" s="439">
        <v>32</v>
      </c>
      <c r="I43" s="440" t="s">
        <v>4066</v>
      </c>
      <c r="J43" s="441">
        <v>82</v>
      </c>
      <c r="K43" s="265">
        <v>41</v>
      </c>
      <c r="L43" s="266" t="s">
        <v>3282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4830</v>
      </c>
      <c r="G44" s="470">
        <v>5</v>
      </c>
      <c r="H44" s="439">
        <v>1</v>
      </c>
      <c r="I44" s="440" t="s">
        <v>4067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7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44937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5581</v>
      </c>
      <c r="D49" s="462">
        <v>29</v>
      </c>
      <c r="E49" s="273">
        <v>145</v>
      </c>
      <c r="F49" s="476" t="s">
        <v>4818</v>
      </c>
      <c r="G49" s="477">
        <v>29</v>
      </c>
      <c r="H49" s="313">
        <v>150</v>
      </c>
      <c r="I49" s="461" t="s">
        <v>4085</v>
      </c>
      <c r="J49" s="462">
        <v>76</v>
      </c>
      <c r="K49" s="272">
        <v>166</v>
      </c>
      <c r="L49" s="273" t="s">
        <v>3300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5374</v>
      </c>
      <c r="D50" s="441">
        <v>4</v>
      </c>
      <c r="E50" s="266">
        <v>3</v>
      </c>
      <c r="F50" s="469" t="s">
        <v>4804</v>
      </c>
      <c r="G50" s="470">
        <v>9</v>
      </c>
      <c r="H50" s="307">
        <v>2</v>
      </c>
      <c r="I50" s="440" t="s">
        <v>4069</v>
      </c>
      <c r="J50" s="441">
        <v>5</v>
      </c>
      <c r="K50" s="265">
        <v>3</v>
      </c>
      <c r="L50" s="266" t="s">
        <v>3284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4805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3285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5569</v>
      </c>
      <c r="D52" s="441">
        <v>51</v>
      </c>
      <c r="E52" s="469">
        <v>3</v>
      </c>
      <c r="F52" s="469" t="s">
        <v>4806</v>
      </c>
      <c r="G52" s="470">
        <v>6</v>
      </c>
      <c r="H52" s="439">
        <v>6</v>
      </c>
      <c r="I52" s="440" t="s">
        <v>4070</v>
      </c>
      <c r="J52" s="441">
        <v>120</v>
      </c>
      <c r="K52" s="265">
        <v>6</v>
      </c>
      <c r="L52" s="266" t="s">
        <v>3286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3287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3288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4071</v>
      </c>
      <c r="J55" s="441">
        <v>135</v>
      </c>
      <c r="K55" s="265">
        <v>3</v>
      </c>
      <c r="L55" s="266" t="s">
        <v>3289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4807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5570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4072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5571</v>
      </c>
      <c r="D59" s="441">
        <v>12</v>
      </c>
      <c r="E59" s="469">
        <v>7</v>
      </c>
      <c r="F59" s="469" t="s">
        <v>4808</v>
      </c>
      <c r="G59" s="470">
        <v>32</v>
      </c>
      <c r="H59" s="439">
        <v>6</v>
      </c>
      <c r="I59" s="440" t="s">
        <v>4073</v>
      </c>
      <c r="J59" s="441">
        <v>56</v>
      </c>
      <c r="K59" s="265">
        <v>8</v>
      </c>
      <c r="L59" s="266" t="s">
        <v>3290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5572</v>
      </c>
      <c r="D60" s="441">
        <v>52</v>
      </c>
      <c r="E60" s="469">
        <v>5</v>
      </c>
      <c r="F60" s="469" t="s">
        <v>4809</v>
      </c>
      <c r="G60" s="470">
        <v>38</v>
      </c>
      <c r="H60" s="439">
        <v>2</v>
      </c>
      <c r="I60" s="440" t="s">
        <v>4074</v>
      </c>
      <c r="J60" s="441">
        <v>162</v>
      </c>
      <c r="K60" s="265">
        <v>3</v>
      </c>
      <c r="L60" s="266" t="s">
        <v>3291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5573</v>
      </c>
      <c r="D61" s="441">
        <v>0</v>
      </c>
      <c r="E61" s="469">
        <v>1</v>
      </c>
      <c r="F61" s="469" t="s">
        <v>4810</v>
      </c>
      <c r="G61" s="470">
        <v>111</v>
      </c>
      <c r="H61" s="439">
        <v>1</v>
      </c>
      <c r="I61" s="440" t="s">
        <v>4075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5574</v>
      </c>
      <c r="D62" s="441">
        <v>24</v>
      </c>
      <c r="E62" s="469">
        <v>72</v>
      </c>
      <c r="F62" s="469" t="s">
        <v>4811</v>
      </c>
      <c r="G62" s="470">
        <v>31</v>
      </c>
      <c r="H62" s="439">
        <v>84</v>
      </c>
      <c r="I62" s="440" t="s">
        <v>4076</v>
      </c>
      <c r="J62" s="441">
        <v>74</v>
      </c>
      <c r="K62" s="265">
        <v>86</v>
      </c>
      <c r="L62" s="266" t="s">
        <v>3292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5575</v>
      </c>
      <c r="D63" s="441">
        <v>42</v>
      </c>
      <c r="E63" s="469">
        <v>2</v>
      </c>
      <c r="F63" s="469" t="s">
        <v>4812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3293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4077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4813</v>
      </c>
      <c r="G66" s="470">
        <v>8</v>
      </c>
      <c r="H66" s="439">
        <v>2</v>
      </c>
      <c r="I66" s="440" t="s">
        <v>4078</v>
      </c>
      <c r="J66" s="441">
        <v>19</v>
      </c>
      <c r="K66" s="265">
        <v>2</v>
      </c>
      <c r="L66" s="266" t="s">
        <v>3294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5576</v>
      </c>
      <c r="D67" s="441">
        <v>38</v>
      </c>
      <c r="E67" s="469">
        <v>9</v>
      </c>
      <c r="F67" s="469" t="s">
        <v>4814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3295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5577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4079</v>
      </c>
      <c r="J68" s="441">
        <v>46</v>
      </c>
      <c r="K68" s="265">
        <v>3</v>
      </c>
      <c r="L68" s="266" t="s">
        <v>3296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4064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4080</v>
      </c>
      <c r="J71" s="441">
        <v>44</v>
      </c>
      <c r="K71" s="265">
        <v>1</v>
      </c>
      <c r="L71" s="266" t="s">
        <v>3297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4815</v>
      </c>
      <c r="G72" s="470">
        <v>11</v>
      </c>
      <c r="H72" s="439">
        <v>1</v>
      </c>
      <c r="I72" s="440" t="s">
        <v>4081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4331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3470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5578</v>
      </c>
      <c r="D74" s="441">
        <v>32</v>
      </c>
      <c r="E74" s="469">
        <v>29</v>
      </c>
      <c r="F74" s="469" t="s">
        <v>4816</v>
      </c>
      <c r="G74" s="470">
        <v>23</v>
      </c>
      <c r="H74" s="439">
        <v>31</v>
      </c>
      <c r="I74" s="440" t="s">
        <v>4082</v>
      </c>
      <c r="J74" s="441">
        <v>62</v>
      </c>
      <c r="K74" s="265">
        <v>29</v>
      </c>
      <c r="L74" s="266" t="s">
        <v>3298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5579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4083</v>
      </c>
      <c r="J75" s="441">
        <v>4</v>
      </c>
      <c r="K75" s="265">
        <v>2</v>
      </c>
      <c r="L75" s="266" t="s">
        <v>3299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5580</v>
      </c>
      <c r="D76" s="441">
        <v>17</v>
      </c>
      <c r="E76" s="469">
        <v>3</v>
      </c>
      <c r="F76" s="469" t="s">
        <v>4817</v>
      </c>
      <c r="G76" s="470">
        <v>7</v>
      </c>
      <c r="H76" s="439">
        <v>2</v>
      </c>
      <c r="I76" s="440" t="s">
        <v>4084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44937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5601</v>
      </c>
      <c r="D80" s="462">
        <v>35</v>
      </c>
      <c r="E80" s="273">
        <v>2401</v>
      </c>
      <c r="F80" s="476" t="s">
        <v>4851</v>
      </c>
      <c r="G80" s="477">
        <v>32</v>
      </c>
      <c r="H80" s="314">
        <v>2195</v>
      </c>
      <c r="I80" s="461" t="s">
        <v>4103</v>
      </c>
      <c r="J80" s="462">
        <v>44</v>
      </c>
      <c r="K80" s="272">
        <v>2095</v>
      </c>
      <c r="L80" s="273" t="s">
        <v>3320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5582</v>
      </c>
      <c r="D81" s="441">
        <v>20</v>
      </c>
      <c r="E81" s="266">
        <v>11</v>
      </c>
      <c r="F81" s="469" t="s">
        <v>4832</v>
      </c>
      <c r="G81" s="470">
        <v>31</v>
      </c>
      <c r="H81" s="307">
        <v>19</v>
      </c>
      <c r="I81" s="440" t="s">
        <v>4086</v>
      </c>
      <c r="J81" s="441">
        <v>44</v>
      </c>
      <c r="K81" s="265">
        <v>22</v>
      </c>
      <c r="L81" s="266" t="s">
        <v>3301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5583</v>
      </c>
      <c r="D82" s="441">
        <v>21</v>
      </c>
      <c r="E82" s="469">
        <v>43</v>
      </c>
      <c r="F82" s="469" t="s">
        <v>4833</v>
      </c>
      <c r="G82" s="470">
        <v>25</v>
      </c>
      <c r="H82" s="439">
        <v>44</v>
      </c>
      <c r="I82" s="440" t="s">
        <v>4087</v>
      </c>
      <c r="J82" s="441">
        <v>42</v>
      </c>
      <c r="K82" s="265">
        <v>54</v>
      </c>
      <c r="L82" s="266" t="s">
        <v>3302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5584</v>
      </c>
      <c r="D83" s="441">
        <v>23</v>
      </c>
      <c r="E83" s="469">
        <v>55</v>
      </c>
      <c r="F83" s="469" t="s">
        <v>4834</v>
      </c>
      <c r="G83" s="470">
        <v>22</v>
      </c>
      <c r="H83" s="439">
        <v>46</v>
      </c>
      <c r="I83" s="440" t="s">
        <v>4088</v>
      </c>
      <c r="J83" s="441">
        <v>32</v>
      </c>
      <c r="K83" s="265">
        <v>55</v>
      </c>
      <c r="L83" s="266" t="s">
        <v>3303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5585</v>
      </c>
      <c r="D84" s="441">
        <v>27</v>
      </c>
      <c r="E84" s="469">
        <v>31</v>
      </c>
      <c r="F84" s="469" t="s">
        <v>4835</v>
      </c>
      <c r="G84" s="470">
        <v>47</v>
      </c>
      <c r="H84" s="439">
        <v>20</v>
      </c>
      <c r="I84" s="440" t="s">
        <v>3633</v>
      </c>
      <c r="J84" s="441">
        <v>32</v>
      </c>
      <c r="K84" s="265">
        <v>30</v>
      </c>
      <c r="L84" s="266" t="s">
        <v>3304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5586</v>
      </c>
      <c r="D85" s="441">
        <v>37</v>
      </c>
      <c r="E85" s="469">
        <v>108</v>
      </c>
      <c r="F85" s="469" t="s">
        <v>4836</v>
      </c>
      <c r="G85" s="470">
        <v>35</v>
      </c>
      <c r="H85" s="439">
        <v>99</v>
      </c>
      <c r="I85" s="440" t="s">
        <v>4089</v>
      </c>
      <c r="J85" s="441">
        <v>32</v>
      </c>
      <c r="K85" s="265">
        <v>71</v>
      </c>
      <c r="L85" s="266" t="s">
        <v>3305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5587</v>
      </c>
      <c r="D86" s="441">
        <v>28</v>
      </c>
      <c r="E86" s="469">
        <v>45</v>
      </c>
      <c r="F86" s="469" t="s">
        <v>4837</v>
      </c>
      <c r="G86" s="470">
        <v>28</v>
      </c>
      <c r="H86" s="439">
        <v>39</v>
      </c>
      <c r="I86" s="440" t="s">
        <v>4090</v>
      </c>
      <c r="J86" s="441">
        <v>44</v>
      </c>
      <c r="K86" s="265">
        <v>51</v>
      </c>
      <c r="L86" s="266" t="s">
        <v>3306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5588</v>
      </c>
      <c r="D87" s="441">
        <v>10</v>
      </c>
      <c r="E87" s="469">
        <v>22</v>
      </c>
      <c r="F87" s="469" t="s">
        <v>4838</v>
      </c>
      <c r="G87" s="470">
        <v>22</v>
      </c>
      <c r="H87" s="439">
        <v>28</v>
      </c>
      <c r="I87" s="440" t="s">
        <v>4091</v>
      </c>
      <c r="J87" s="441">
        <v>32</v>
      </c>
      <c r="K87" s="265">
        <v>24</v>
      </c>
      <c r="L87" s="266" t="s">
        <v>3307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5589</v>
      </c>
      <c r="D88" s="441">
        <v>18</v>
      </c>
      <c r="E88" s="469">
        <v>85</v>
      </c>
      <c r="F88" s="469" t="s">
        <v>4839</v>
      </c>
      <c r="G88" s="470">
        <v>33</v>
      </c>
      <c r="H88" s="439">
        <v>91</v>
      </c>
      <c r="I88" s="440" t="s">
        <v>4092</v>
      </c>
      <c r="J88" s="441">
        <v>40</v>
      </c>
      <c r="K88" s="265">
        <v>94</v>
      </c>
      <c r="L88" s="266" t="s">
        <v>3308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5590</v>
      </c>
      <c r="D89" s="441">
        <v>16</v>
      </c>
      <c r="E89" s="469">
        <v>13</v>
      </c>
      <c r="F89" s="469" t="s">
        <v>4840</v>
      </c>
      <c r="G89" s="470">
        <v>27</v>
      </c>
      <c r="H89" s="439">
        <v>16</v>
      </c>
      <c r="I89" s="440" t="s">
        <v>4093</v>
      </c>
      <c r="J89" s="441">
        <v>55</v>
      </c>
      <c r="K89" s="265">
        <v>22</v>
      </c>
      <c r="L89" s="266" t="s">
        <v>3309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5591</v>
      </c>
      <c r="D90" s="441">
        <v>43</v>
      </c>
      <c r="E90" s="469">
        <v>1402</v>
      </c>
      <c r="F90" s="469" t="s">
        <v>4841</v>
      </c>
      <c r="G90" s="470">
        <v>36</v>
      </c>
      <c r="H90" s="439">
        <v>1244</v>
      </c>
      <c r="I90" s="440" t="s">
        <v>4094</v>
      </c>
      <c r="J90" s="441">
        <v>48</v>
      </c>
      <c r="K90" s="265">
        <v>1157</v>
      </c>
      <c r="L90" s="266" t="s">
        <v>3310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5592</v>
      </c>
      <c r="D91" s="441">
        <v>17</v>
      </c>
      <c r="E91" s="469">
        <v>73</v>
      </c>
      <c r="F91" s="469" t="s">
        <v>4842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3311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5593</v>
      </c>
      <c r="D92" s="441">
        <v>27</v>
      </c>
      <c r="E92" s="469">
        <v>12</v>
      </c>
      <c r="F92" s="469" t="s">
        <v>4843</v>
      </c>
      <c r="G92" s="470">
        <v>48</v>
      </c>
      <c r="H92" s="439">
        <v>7</v>
      </c>
      <c r="I92" s="440" t="s">
        <v>4095</v>
      </c>
      <c r="J92" s="441">
        <v>187</v>
      </c>
      <c r="K92" s="265">
        <v>4</v>
      </c>
      <c r="L92" s="266" t="s">
        <v>3312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5594</v>
      </c>
      <c r="D93" s="441">
        <v>24</v>
      </c>
      <c r="E93" s="469">
        <v>31</v>
      </c>
      <c r="F93" s="469" t="s">
        <v>4844</v>
      </c>
      <c r="G93" s="470">
        <v>20</v>
      </c>
      <c r="H93" s="439">
        <v>24</v>
      </c>
      <c r="I93" s="440" t="s">
        <v>4096</v>
      </c>
      <c r="J93" s="441">
        <v>54</v>
      </c>
      <c r="K93" s="265">
        <v>25</v>
      </c>
      <c r="L93" s="266" t="s">
        <v>3313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5595</v>
      </c>
      <c r="D94" s="441">
        <v>15</v>
      </c>
      <c r="E94" s="469">
        <v>36</v>
      </c>
      <c r="F94" s="469" t="s">
        <v>4845</v>
      </c>
      <c r="G94" s="470">
        <v>31</v>
      </c>
      <c r="H94" s="439">
        <v>39</v>
      </c>
      <c r="I94" s="440" t="s">
        <v>4097</v>
      </c>
      <c r="J94" s="441">
        <v>37</v>
      </c>
      <c r="K94" s="265">
        <v>37</v>
      </c>
      <c r="L94" s="266" t="s">
        <v>3314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5596</v>
      </c>
      <c r="D95" s="441">
        <v>25</v>
      </c>
      <c r="E95" s="469">
        <v>49</v>
      </c>
      <c r="F95" s="469" t="s">
        <v>4846</v>
      </c>
      <c r="G95" s="470">
        <v>39</v>
      </c>
      <c r="H95" s="439">
        <v>45</v>
      </c>
      <c r="I95" s="440" t="s">
        <v>4098</v>
      </c>
      <c r="J95" s="441">
        <v>33</v>
      </c>
      <c r="K95" s="265">
        <v>48</v>
      </c>
      <c r="L95" s="266" t="s">
        <v>3315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5597</v>
      </c>
      <c r="D96" s="441">
        <v>21</v>
      </c>
      <c r="E96" s="469">
        <v>149</v>
      </c>
      <c r="F96" s="469" t="s">
        <v>4847</v>
      </c>
      <c r="G96" s="470">
        <v>19</v>
      </c>
      <c r="H96" s="439">
        <v>152</v>
      </c>
      <c r="I96" s="440" t="s">
        <v>4099</v>
      </c>
      <c r="J96" s="441">
        <v>42</v>
      </c>
      <c r="K96" s="265">
        <v>97</v>
      </c>
      <c r="L96" s="266" t="s">
        <v>3316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5598</v>
      </c>
      <c r="D97" s="441">
        <v>26</v>
      </c>
      <c r="E97" s="469">
        <v>168</v>
      </c>
      <c r="F97" s="469" t="s">
        <v>4848</v>
      </c>
      <c r="G97" s="470">
        <v>26</v>
      </c>
      <c r="H97" s="439">
        <v>157</v>
      </c>
      <c r="I97" s="440" t="s">
        <v>4100</v>
      </c>
      <c r="J97" s="441">
        <v>35</v>
      </c>
      <c r="K97" s="265">
        <v>183</v>
      </c>
      <c r="L97" s="266" t="s">
        <v>3317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5599</v>
      </c>
      <c r="D98" s="441">
        <v>41</v>
      </c>
      <c r="E98" s="469">
        <v>11</v>
      </c>
      <c r="F98" s="469" t="s">
        <v>4849</v>
      </c>
      <c r="G98" s="470">
        <v>24</v>
      </c>
      <c r="H98" s="439">
        <v>9</v>
      </c>
      <c r="I98" s="440" t="s">
        <v>4101</v>
      </c>
      <c r="J98" s="441">
        <v>53</v>
      </c>
      <c r="K98" s="265">
        <v>12</v>
      </c>
      <c r="L98" s="266" t="s">
        <v>3318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5600</v>
      </c>
      <c r="D99" s="441">
        <v>21</v>
      </c>
      <c r="E99" s="469">
        <v>57</v>
      </c>
      <c r="F99" s="469" t="s">
        <v>4850</v>
      </c>
      <c r="G99" s="470">
        <v>13</v>
      </c>
      <c r="H99" s="448">
        <v>53</v>
      </c>
      <c r="I99" s="443" t="s">
        <v>4102</v>
      </c>
      <c r="J99" s="444">
        <v>25</v>
      </c>
      <c r="K99" s="268">
        <v>55</v>
      </c>
      <c r="L99" s="269" t="s">
        <v>3319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44937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5610</v>
      </c>
      <c r="D103" s="462">
        <v>60</v>
      </c>
      <c r="E103" s="273">
        <v>243</v>
      </c>
      <c r="F103" s="476" t="s">
        <v>4874</v>
      </c>
      <c r="G103" s="477">
        <v>50</v>
      </c>
      <c r="H103" s="314">
        <v>240</v>
      </c>
      <c r="I103" s="461" t="s">
        <v>4112</v>
      </c>
      <c r="J103" s="462">
        <v>61</v>
      </c>
      <c r="K103" s="272">
        <v>197</v>
      </c>
      <c r="L103" s="273" t="s">
        <v>3329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5602</v>
      </c>
      <c r="D105" s="441">
        <v>28</v>
      </c>
      <c r="E105" s="469">
        <v>12</v>
      </c>
      <c r="F105" s="469" t="s">
        <v>4866</v>
      </c>
      <c r="G105" s="470">
        <v>53</v>
      </c>
      <c r="H105" s="439">
        <v>9</v>
      </c>
      <c r="I105" s="440" t="s">
        <v>4104</v>
      </c>
      <c r="J105" s="441">
        <v>209</v>
      </c>
      <c r="K105" s="265">
        <v>9</v>
      </c>
      <c r="L105" s="266" t="s">
        <v>3321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5603</v>
      </c>
      <c r="D106" s="441">
        <v>32</v>
      </c>
      <c r="E106" s="469">
        <v>31</v>
      </c>
      <c r="F106" s="469" t="s">
        <v>4867</v>
      </c>
      <c r="G106" s="470">
        <v>27</v>
      </c>
      <c r="H106" s="439">
        <v>43</v>
      </c>
      <c r="I106" s="440" t="s">
        <v>4105</v>
      </c>
      <c r="J106" s="441">
        <v>44</v>
      </c>
      <c r="K106" s="265">
        <v>41</v>
      </c>
      <c r="L106" s="266" t="s">
        <v>3322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5604</v>
      </c>
      <c r="D107" s="441">
        <v>45</v>
      </c>
      <c r="E107" s="469">
        <v>8</v>
      </c>
      <c r="F107" s="469" t="s">
        <v>4868</v>
      </c>
      <c r="G107" s="470">
        <v>29</v>
      </c>
      <c r="H107" s="439">
        <v>8</v>
      </c>
      <c r="I107" s="440" t="s">
        <v>4106</v>
      </c>
      <c r="J107" s="441">
        <v>60</v>
      </c>
      <c r="K107" s="265">
        <v>5</v>
      </c>
      <c r="L107" s="266" t="s">
        <v>3323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5605</v>
      </c>
      <c r="D108" s="441">
        <v>45</v>
      </c>
      <c r="E108" s="469">
        <v>45</v>
      </c>
      <c r="F108" s="469" t="s">
        <v>4869</v>
      </c>
      <c r="G108" s="470">
        <v>56</v>
      </c>
      <c r="H108" s="439">
        <v>31</v>
      </c>
      <c r="I108" s="440" t="s">
        <v>4107</v>
      </c>
      <c r="J108" s="441">
        <v>74</v>
      </c>
      <c r="K108" s="265">
        <v>24</v>
      </c>
      <c r="L108" s="266" t="s">
        <v>3324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5606</v>
      </c>
      <c r="D109" s="441">
        <v>39</v>
      </c>
      <c r="E109" s="469">
        <v>82</v>
      </c>
      <c r="F109" s="469" t="s">
        <v>4870</v>
      </c>
      <c r="G109" s="470">
        <v>51</v>
      </c>
      <c r="H109" s="439">
        <v>85</v>
      </c>
      <c r="I109" s="440" t="s">
        <v>4108</v>
      </c>
      <c r="J109" s="441">
        <v>69</v>
      </c>
      <c r="K109" s="265">
        <v>69</v>
      </c>
      <c r="L109" s="266" t="s">
        <v>3325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5607</v>
      </c>
      <c r="D111" s="441">
        <v>139</v>
      </c>
      <c r="E111" s="469">
        <v>34</v>
      </c>
      <c r="F111" s="469" t="s">
        <v>4871</v>
      </c>
      <c r="G111" s="470">
        <v>75</v>
      </c>
      <c r="H111" s="439">
        <v>39</v>
      </c>
      <c r="I111" s="440" t="s">
        <v>4109</v>
      </c>
      <c r="J111" s="441">
        <v>46</v>
      </c>
      <c r="K111" s="265">
        <v>29</v>
      </c>
      <c r="L111" s="266" t="s">
        <v>3326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5608</v>
      </c>
      <c r="D112" s="441">
        <v>43</v>
      </c>
      <c r="E112" s="469">
        <v>18</v>
      </c>
      <c r="F112" s="469" t="s">
        <v>4872</v>
      </c>
      <c r="G112" s="470">
        <v>51</v>
      </c>
      <c r="H112" s="439">
        <v>13</v>
      </c>
      <c r="I112" s="440" t="s">
        <v>4110</v>
      </c>
      <c r="J112" s="441">
        <v>33</v>
      </c>
      <c r="K112" s="265">
        <v>8</v>
      </c>
      <c r="L112" s="266" t="s">
        <v>3327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5609</v>
      </c>
      <c r="D113" s="441">
        <v>23</v>
      </c>
      <c r="E113" s="469">
        <v>13</v>
      </c>
      <c r="F113" s="469" t="s">
        <v>4873</v>
      </c>
      <c r="G113" s="470">
        <v>26</v>
      </c>
      <c r="H113" s="439">
        <v>12</v>
      </c>
      <c r="I113" s="440" t="s">
        <v>4111</v>
      </c>
      <c r="J113" s="441">
        <v>10</v>
      </c>
      <c r="K113" s="265">
        <v>12</v>
      </c>
      <c r="L113" s="266" t="s">
        <v>3328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7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86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5624</v>
      </c>
      <c r="D116" s="462">
        <v>45</v>
      </c>
      <c r="E116" s="273">
        <v>601</v>
      </c>
      <c r="F116" s="476" t="s">
        <v>4865</v>
      </c>
      <c r="G116" s="477">
        <v>39</v>
      </c>
      <c r="H116" s="313">
        <v>512</v>
      </c>
      <c r="I116" s="461" t="s">
        <v>4126</v>
      </c>
      <c r="J116" s="462">
        <v>57</v>
      </c>
      <c r="K116" s="272">
        <v>495</v>
      </c>
      <c r="L116" s="273" t="s">
        <v>3343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5611</v>
      </c>
      <c r="D117" s="441">
        <v>32</v>
      </c>
      <c r="E117" s="266">
        <v>49</v>
      </c>
      <c r="F117" s="469" t="s">
        <v>4852</v>
      </c>
      <c r="G117" s="470">
        <v>51</v>
      </c>
      <c r="H117" s="307">
        <v>59</v>
      </c>
      <c r="I117" s="440" t="s">
        <v>4113</v>
      </c>
      <c r="J117" s="441">
        <v>66</v>
      </c>
      <c r="K117" s="265">
        <v>44</v>
      </c>
      <c r="L117" s="266" t="s">
        <v>3330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5612</v>
      </c>
      <c r="D118" s="441">
        <v>33</v>
      </c>
      <c r="E118" s="469">
        <v>70</v>
      </c>
      <c r="F118" s="469" t="s">
        <v>4853</v>
      </c>
      <c r="G118" s="470">
        <v>33</v>
      </c>
      <c r="H118" s="439">
        <v>69</v>
      </c>
      <c r="I118" s="440" t="s">
        <v>4114</v>
      </c>
      <c r="J118" s="441">
        <v>49</v>
      </c>
      <c r="K118" s="265">
        <v>76</v>
      </c>
      <c r="L118" s="266" t="s">
        <v>3331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5613</v>
      </c>
      <c r="D119" s="441">
        <v>40</v>
      </c>
      <c r="E119" s="469">
        <v>9</v>
      </c>
      <c r="F119" s="469" t="s">
        <v>3652</v>
      </c>
      <c r="G119" s="470">
        <v>49</v>
      </c>
      <c r="H119" s="439">
        <v>8</v>
      </c>
      <c r="I119" s="440" t="s">
        <v>4115</v>
      </c>
      <c r="J119" s="441">
        <v>70</v>
      </c>
      <c r="K119" s="265">
        <v>6</v>
      </c>
      <c r="L119" s="266" t="s">
        <v>3332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4854</v>
      </c>
      <c r="G120" s="470">
        <v>49</v>
      </c>
      <c r="H120" s="439">
        <v>1</v>
      </c>
      <c r="I120" s="440" t="s">
        <v>3582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5614</v>
      </c>
      <c r="D121" s="441">
        <v>77</v>
      </c>
      <c r="E121" s="469">
        <v>108</v>
      </c>
      <c r="F121" s="469" t="s">
        <v>4855</v>
      </c>
      <c r="G121" s="470">
        <v>36</v>
      </c>
      <c r="H121" s="439">
        <v>79</v>
      </c>
      <c r="I121" s="440" t="s">
        <v>4116</v>
      </c>
      <c r="J121" s="441">
        <v>58</v>
      </c>
      <c r="K121" s="265">
        <v>89</v>
      </c>
      <c r="L121" s="266" t="s">
        <v>3333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4856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5615</v>
      </c>
      <c r="D123" s="441">
        <v>24</v>
      </c>
      <c r="E123" s="469">
        <v>10</v>
      </c>
      <c r="F123" s="469" t="s">
        <v>4857</v>
      </c>
      <c r="G123" s="470">
        <v>55</v>
      </c>
      <c r="H123" s="439">
        <v>15</v>
      </c>
      <c r="I123" s="440" t="s">
        <v>4117</v>
      </c>
      <c r="J123" s="441">
        <v>46</v>
      </c>
      <c r="K123" s="265">
        <v>9</v>
      </c>
      <c r="L123" s="266" t="s">
        <v>3334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5616</v>
      </c>
      <c r="D124" s="441">
        <v>39</v>
      </c>
      <c r="E124" s="469">
        <v>267</v>
      </c>
      <c r="F124" s="469" t="s">
        <v>4858</v>
      </c>
      <c r="G124" s="470">
        <v>41</v>
      </c>
      <c r="H124" s="439">
        <v>194</v>
      </c>
      <c r="I124" s="440" t="s">
        <v>4118</v>
      </c>
      <c r="J124" s="441">
        <v>53</v>
      </c>
      <c r="K124" s="265">
        <v>194</v>
      </c>
      <c r="L124" s="266" t="s">
        <v>3335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5617</v>
      </c>
      <c r="D125" s="441">
        <v>25</v>
      </c>
      <c r="E125" s="469">
        <v>6</v>
      </c>
      <c r="F125" s="469" t="s">
        <v>4859</v>
      </c>
      <c r="G125" s="470">
        <v>23</v>
      </c>
      <c r="H125" s="439">
        <v>5</v>
      </c>
      <c r="I125" s="440" t="s">
        <v>4119</v>
      </c>
      <c r="J125" s="441">
        <v>82</v>
      </c>
      <c r="K125" s="265">
        <v>6</v>
      </c>
      <c r="L125" s="266" t="s">
        <v>3336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5618</v>
      </c>
      <c r="D126" s="441">
        <v>53</v>
      </c>
      <c r="E126" s="469">
        <v>5</v>
      </c>
      <c r="F126" s="469" t="s">
        <v>4860</v>
      </c>
      <c r="G126" s="470">
        <v>21</v>
      </c>
      <c r="H126" s="439">
        <v>11</v>
      </c>
      <c r="I126" s="440" t="s">
        <v>4120</v>
      </c>
      <c r="J126" s="441">
        <v>87</v>
      </c>
      <c r="K126" s="265">
        <v>9</v>
      </c>
      <c r="L126" s="266" t="s">
        <v>3337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5619</v>
      </c>
      <c r="D127" s="441">
        <v>30</v>
      </c>
      <c r="E127" s="469">
        <v>18</v>
      </c>
      <c r="F127" s="469" t="s">
        <v>4861</v>
      </c>
      <c r="G127" s="470">
        <v>24</v>
      </c>
      <c r="H127" s="439">
        <v>17</v>
      </c>
      <c r="I127" s="440" t="s">
        <v>4121</v>
      </c>
      <c r="J127" s="441">
        <v>82</v>
      </c>
      <c r="K127" s="265">
        <v>16</v>
      </c>
      <c r="L127" s="266" t="s">
        <v>3338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5620</v>
      </c>
      <c r="D128" s="441">
        <v>59</v>
      </c>
      <c r="E128" s="469">
        <v>14</v>
      </c>
      <c r="F128" s="469" t="s">
        <v>4862</v>
      </c>
      <c r="G128" s="470">
        <v>51</v>
      </c>
      <c r="H128" s="439">
        <v>12</v>
      </c>
      <c r="I128" s="440" t="s">
        <v>4122</v>
      </c>
      <c r="J128" s="441">
        <v>36</v>
      </c>
      <c r="K128" s="265">
        <v>7</v>
      </c>
      <c r="L128" s="266" t="s">
        <v>3339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5621</v>
      </c>
      <c r="D129" s="441">
        <v>50</v>
      </c>
      <c r="E129" s="469">
        <v>33</v>
      </c>
      <c r="F129" s="469" t="s">
        <v>4863</v>
      </c>
      <c r="G129" s="470">
        <v>35</v>
      </c>
      <c r="H129" s="439">
        <v>32</v>
      </c>
      <c r="I129" s="440" t="s">
        <v>4123</v>
      </c>
      <c r="J129" s="441">
        <v>65</v>
      </c>
      <c r="K129" s="265">
        <v>24</v>
      </c>
      <c r="L129" s="266" t="s">
        <v>3340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5622</v>
      </c>
      <c r="D130" s="441">
        <v>36</v>
      </c>
      <c r="E130" s="469">
        <v>7</v>
      </c>
      <c r="F130" s="469" t="s">
        <v>4864</v>
      </c>
      <c r="G130" s="470">
        <v>50</v>
      </c>
      <c r="H130" s="439">
        <v>5</v>
      </c>
      <c r="I130" s="440" t="s">
        <v>4124</v>
      </c>
      <c r="J130" s="441">
        <v>62</v>
      </c>
      <c r="K130" s="265">
        <v>8</v>
      </c>
      <c r="L130" s="266" t="s">
        <v>3341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5623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4125</v>
      </c>
      <c r="J131" s="441">
        <v>72</v>
      </c>
      <c r="K131" s="265">
        <v>6</v>
      </c>
      <c r="L131" s="266" t="s">
        <v>3342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44937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5644</v>
      </c>
      <c r="D135" s="462">
        <v>25</v>
      </c>
      <c r="E135" s="273">
        <v>296</v>
      </c>
      <c r="F135" s="476" t="s">
        <v>4894</v>
      </c>
      <c r="G135" s="477">
        <v>35</v>
      </c>
      <c r="H135" s="314">
        <v>282</v>
      </c>
      <c r="I135" s="461" t="s">
        <v>4147</v>
      </c>
      <c r="J135" s="462">
        <v>70</v>
      </c>
      <c r="K135" s="272">
        <v>247</v>
      </c>
      <c r="L135" s="273" t="s">
        <v>3362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4875</v>
      </c>
      <c r="G136" s="470">
        <v>25</v>
      </c>
      <c r="H136" s="307">
        <v>1</v>
      </c>
      <c r="I136" s="440" t="s">
        <v>4127</v>
      </c>
      <c r="J136" s="441">
        <v>70</v>
      </c>
      <c r="K136" s="265">
        <v>1</v>
      </c>
      <c r="L136" s="266" t="s">
        <v>3344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4071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4128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5625</v>
      </c>
      <c r="D138" s="441">
        <v>7</v>
      </c>
      <c r="E138" s="469">
        <v>8</v>
      </c>
      <c r="F138" s="469" t="s">
        <v>4876</v>
      </c>
      <c r="G138" s="470">
        <v>60</v>
      </c>
      <c r="H138" s="439">
        <v>7</v>
      </c>
      <c r="I138" s="440" t="s">
        <v>4129</v>
      </c>
      <c r="J138" s="441">
        <v>60</v>
      </c>
      <c r="K138" s="265">
        <v>9</v>
      </c>
      <c r="L138" s="266" t="s">
        <v>3345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5626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4130</v>
      </c>
      <c r="J139" s="441">
        <v>243</v>
      </c>
      <c r="K139" s="265">
        <v>3</v>
      </c>
      <c r="L139" s="266" t="s">
        <v>3346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5627</v>
      </c>
      <c r="D140" s="441">
        <v>19</v>
      </c>
      <c r="E140" s="469">
        <v>2</v>
      </c>
      <c r="F140" s="469" t="s">
        <v>4877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3347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4878</v>
      </c>
      <c r="G141" s="470">
        <v>53</v>
      </c>
      <c r="H141" s="439">
        <v>3</v>
      </c>
      <c r="I141" s="440" t="s">
        <v>4131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4132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5628</v>
      </c>
      <c r="D143" s="441">
        <v>27</v>
      </c>
      <c r="E143" s="469">
        <v>5</v>
      </c>
      <c r="F143" s="469" t="s">
        <v>4879</v>
      </c>
      <c r="G143" s="470">
        <v>30</v>
      </c>
      <c r="H143" s="439">
        <v>2</v>
      </c>
      <c r="I143" s="440" t="s">
        <v>4133</v>
      </c>
      <c r="J143" s="441">
        <v>11</v>
      </c>
      <c r="K143" s="265">
        <v>2</v>
      </c>
      <c r="L143" s="266" t="s">
        <v>3348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5629</v>
      </c>
      <c r="D144" s="441">
        <v>11</v>
      </c>
      <c r="E144" s="469">
        <v>8</v>
      </c>
      <c r="F144" s="469" t="s">
        <v>4880</v>
      </c>
      <c r="G144" s="470">
        <v>24</v>
      </c>
      <c r="H144" s="439">
        <v>9</v>
      </c>
      <c r="I144" s="440" t="s">
        <v>4134</v>
      </c>
      <c r="J144" s="441">
        <v>24</v>
      </c>
      <c r="K144" s="265">
        <v>6</v>
      </c>
      <c r="L144" s="266" t="s">
        <v>3349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5630</v>
      </c>
      <c r="D145" s="441">
        <v>24</v>
      </c>
      <c r="E145" s="469">
        <v>7</v>
      </c>
      <c r="F145" s="469" t="s">
        <v>4881</v>
      </c>
      <c r="G145" s="470">
        <v>49</v>
      </c>
      <c r="H145" s="439">
        <v>5</v>
      </c>
      <c r="I145" s="440" t="s">
        <v>4135</v>
      </c>
      <c r="J145" s="441">
        <v>58</v>
      </c>
      <c r="K145" s="265">
        <v>12</v>
      </c>
      <c r="L145" s="266" t="s">
        <v>3350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5631</v>
      </c>
      <c r="D146" s="441">
        <v>17</v>
      </c>
      <c r="E146" s="469">
        <v>2</v>
      </c>
      <c r="F146" s="469" t="s">
        <v>4882</v>
      </c>
      <c r="G146" s="470">
        <v>67</v>
      </c>
      <c r="H146" s="439">
        <v>4</v>
      </c>
      <c r="I146" s="440" t="s">
        <v>4136</v>
      </c>
      <c r="J146" s="441">
        <v>43</v>
      </c>
      <c r="K146" s="265">
        <v>3</v>
      </c>
      <c r="L146" s="266" t="s">
        <v>3351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5632</v>
      </c>
      <c r="D147" s="441">
        <v>45</v>
      </c>
      <c r="E147" s="469">
        <v>2</v>
      </c>
      <c r="F147" s="469" t="s">
        <v>4883</v>
      </c>
      <c r="G147" s="470">
        <v>3</v>
      </c>
      <c r="H147" s="439">
        <v>1</v>
      </c>
      <c r="I147" s="440" t="s">
        <v>4137</v>
      </c>
      <c r="J147" s="441">
        <v>15</v>
      </c>
      <c r="K147" s="265">
        <v>1</v>
      </c>
      <c r="L147" s="266" t="s">
        <v>3352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5633</v>
      </c>
      <c r="D148" s="441">
        <v>30</v>
      </c>
      <c r="E148" s="469">
        <v>2</v>
      </c>
      <c r="F148" s="469" t="s">
        <v>4884</v>
      </c>
      <c r="G148" s="470">
        <v>83</v>
      </c>
      <c r="H148" s="439">
        <v>2</v>
      </c>
      <c r="I148" s="440" t="s">
        <v>4138</v>
      </c>
      <c r="J148" s="441">
        <v>5</v>
      </c>
      <c r="K148" s="265">
        <v>3</v>
      </c>
      <c r="L148" s="266" t="s">
        <v>3353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5634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5635</v>
      </c>
      <c r="D150" s="441">
        <v>26</v>
      </c>
      <c r="E150" s="469">
        <v>3</v>
      </c>
      <c r="F150" s="469" t="s">
        <v>4885</v>
      </c>
      <c r="G150" s="470">
        <v>24</v>
      </c>
      <c r="H150" s="439">
        <v>5</v>
      </c>
      <c r="I150" s="440" t="s">
        <v>4139</v>
      </c>
      <c r="J150" s="441">
        <v>46</v>
      </c>
      <c r="K150" s="265">
        <v>3</v>
      </c>
      <c r="L150" s="266" t="s">
        <v>3354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5636</v>
      </c>
      <c r="D151" s="441">
        <v>22</v>
      </c>
      <c r="E151" s="469">
        <v>34</v>
      </c>
      <c r="F151" s="469" t="s">
        <v>4886</v>
      </c>
      <c r="G151" s="470">
        <v>40</v>
      </c>
      <c r="H151" s="439">
        <v>36</v>
      </c>
      <c r="I151" s="440" t="s">
        <v>3680</v>
      </c>
      <c r="J151" s="441">
        <v>118</v>
      </c>
      <c r="K151" s="265">
        <v>28</v>
      </c>
      <c r="L151" s="266" t="s">
        <v>3355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5637</v>
      </c>
      <c r="D152" s="441">
        <v>4</v>
      </c>
      <c r="E152" s="469">
        <v>3</v>
      </c>
      <c r="F152" s="469" t="s">
        <v>4887</v>
      </c>
      <c r="G152" s="470">
        <v>17</v>
      </c>
      <c r="H152" s="439">
        <v>6</v>
      </c>
      <c r="I152" s="440" t="s">
        <v>4140</v>
      </c>
      <c r="J152" s="441">
        <v>82</v>
      </c>
      <c r="K152" s="265">
        <v>4</v>
      </c>
      <c r="L152" s="266" t="s">
        <v>3356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5638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4141</v>
      </c>
      <c r="J153" s="441">
        <v>24</v>
      </c>
      <c r="K153" s="265">
        <v>2</v>
      </c>
      <c r="L153" s="266" t="s">
        <v>3357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3287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5639</v>
      </c>
      <c r="D155" s="441">
        <v>53</v>
      </c>
      <c r="E155" s="469">
        <v>4</v>
      </c>
      <c r="F155" s="469" t="s">
        <v>4888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5640</v>
      </c>
      <c r="D156" s="441">
        <v>25</v>
      </c>
      <c r="E156" s="469">
        <v>166</v>
      </c>
      <c r="F156" s="469" t="s">
        <v>4889</v>
      </c>
      <c r="G156" s="470">
        <v>34</v>
      </c>
      <c r="H156" s="439">
        <v>152</v>
      </c>
      <c r="I156" s="440" t="s">
        <v>4142</v>
      </c>
      <c r="J156" s="441">
        <v>51</v>
      </c>
      <c r="K156" s="265">
        <v>130</v>
      </c>
      <c r="L156" s="266" t="s">
        <v>3358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5641</v>
      </c>
      <c r="D157" s="441">
        <v>29</v>
      </c>
      <c r="E157" s="469">
        <v>27</v>
      </c>
      <c r="F157" s="469" t="s">
        <v>4890</v>
      </c>
      <c r="G157" s="470">
        <v>20</v>
      </c>
      <c r="H157" s="439">
        <v>26</v>
      </c>
      <c r="I157" s="440" t="s">
        <v>4143</v>
      </c>
      <c r="J157" s="441">
        <v>136</v>
      </c>
      <c r="K157" s="265">
        <v>21</v>
      </c>
      <c r="L157" s="266" t="s">
        <v>3359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5642</v>
      </c>
      <c r="D158" s="441">
        <v>27</v>
      </c>
      <c r="E158" s="469">
        <v>2</v>
      </c>
      <c r="F158" s="469" t="s">
        <v>4891</v>
      </c>
      <c r="G158" s="470">
        <v>26</v>
      </c>
      <c r="H158" s="439">
        <v>2</v>
      </c>
      <c r="I158" s="440" t="s">
        <v>4144</v>
      </c>
      <c r="J158" s="441">
        <v>69</v>
      </c>
      <c r="K158" s="265">
        <v>2</v>
      </c>
      <c r="L158" s="266" t="s">
        <v>3360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4064</v>
      </c>
      <c r="D159" s="441">
        <v>4</v>
      </c>
      <c r="E159" s="469">
        <v>2</v>
      </c>
      <c r="F159" s="469" t="s">
        <v>4892</v>
      </c>
      <c r="G159" s="470">
        <v>20</v>
      </c>
      <c r="H159" s="439">
        <v>4</v>
      </c>
      <c r="I159" s="440" t="s">
        <v>4145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5643</v>
      </c>
      <c r="D160" s="441">
        <v>20</v>
      </c>
      <c r="E160" s="469">
        <v>10</v>
      </c>
      <c r="F160" s="469" t="s">
        <v>4893</v>
      </c>
      <c r="G160" s="470">
        <v>46</v>
      </c>
      <c r="H160" s="439">
        <v>5</v>
      </c>
      <c r="I160" s="440" t="s">
        <v>4146</v>
      </c>
      <c r="J160" s="441">
        <v>40</v>
      </c>
      <c r="K160" s="265">
        <v>8</v>
      </c>
      <c r="L160" s="266" t="s">
        <v>3361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44937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5666</v>
      </c>
      <c r="D164" s="462">
        <v>52</v>
      </c>
      <c r="E164" s="273">
        <v>346</v>
      </c>
      <c r="F164" s="476" t="s">
        <v>4916</v>
      </c>
      <c r="G164" s="477">
        <v>72</v>
      </c>
      <c r="H164" s="313">
        <v>315</v>
      </c>
      <c r="I164" s="461" t="s">
        <v>4167</v>
      </c>
      <c r="J164" s="462">
        <v>97</v>
      </c>
      <c r="K164" s="272">
        <v>304</v>
      </c>
      <c r="L164" s="273" t="s">
        <v>3383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5645</v>
      </c>
      <c r="D165" s="441">
        <v>35</v>
      </c>
      <c r="E165" s="266">
        <v>16</v>
      </c>
      <c r="F165" s="469" t="s">
        <v>4895</v>
      </c>
      <c r="G165" s="470">
        <v>75</v>
      </c>
      <c r="H165" s="307">
        <v>20</v>
      </c>
      <c r="I165" s="440" t="s">
        <v>4148</v>
      </c>
      <c r="J165" s="441">
        <v>44</v>
      </c>
      <c r="K165" s="265">
        <v>6</v>
      </c>
      <c r="L165" s="266" t="s">
        <v>3363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5646</v>
      </c>
      <c r="D166" s="441">
        <v>27</v>
      </c>
      <c r="E166" s="469">
        <v>11</v>
      </c>
      <c r="F166" s="469" t="s">
        <v>4896</v>
      </c>
      <c r="G166" s="470">
        <v>108</v>
      </c>
      <c r="H166" s="439">
        <v>8</v>
      </c>
      <c r="I166" s="440" t="s">
        <v>4149</v>
      </c>
      <c r="J166" s="441">
        <v>29</v>
      </c>
      <c r="K166" s="265">
        <v>7</v>
      </c>
      <c r="L166" s="266" t="s">
        <v>3364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5647</v>
      </c>
      <c r="D167" s="441">
        <v>51</v>
      </c>
      <c r="E167" s="469">
        <v>36</v>
      </c>
      <c r="F167" s="469" t="s">
        <v>4897</v>
      </c>
      <c r="G167" s="470">
        <v>119</v>
      </c>
      <c r="H167" s="439">
        <v>37</v>
      </c>
      <c r="I167" s="440" t="s">
        <v>4150</v>
      </c>
      <c r="J167" s="441">
        <v>92</v>
      </c>
      <c r="K167" s="265">
        <v>41</v>
      </c>
      <c r="L167" s="266" t="s">
        <v>3365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5648</v>
      </c>
      <c r="D168" s="441">
        <v>11</v>
      </c>
      <c r="E168" s="469">
        <v>15</v>
      </c>
      <c r="F168" s="469" t="s">
        <v>4898</v>
      </c>
      <c r="G168" s="470">
        <v>12</v>
      </c>
      <c r="H168" s="439">
        <v>15</v>
      </c>
      <c r="I168" s="440" t="s">
        <v>4151</v>
      </c>
      <c r="J168" s="441">
        <v>62</v>
      </c>
      <c r="K168" s="265">
        <v>16</v>
      </c>
      <c r="L168" s="266" t="s">
        <v>3366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5649</v>
      </c>
      <c r="D169" s="441">
        <v>41</v>
      </c>
      <c r="E169" s="469">
        <v>31</v>
      </c>
      <c r="F169" s="469" t="s">
        <v>4899</v>
      </c>
      <c r="G169" s="470">
        <v>48</v>
      </c>
      <c r="H169" s="439">
        <v>21</v>
      </c>
      <c r="I169" s="440" t="s">
        <v>4152</v>
      </c>
      <c r="J169" s="441">
        <v>62</v>
      </c>
      <c r="K169" s="265">
        <v>26</v>
      </c>
      <c r="L169" s="266" t="s">
        <v>3367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5650</v>
      </c>
      <c r="D170" s="441">
        <v>83</v>
      </c>
      <c r="E170" s="469">
        <v>22</v>
      </c>
      <c r="F170" s="469" t="s">
        <v>4900</v>
      </c>
      <c r="G170" s="470">
        <v>62</v>
      </c>
      <c r="H170" s="439">
        <v>27</v>
      </c>
      <c r="I170" s="440" t="s">
        <v>4153</v>
      </c>
      <c r="J170" s="441">
        <v>103</v>
      </c>
      <c r="K170" s="265">
        <v>20</v>
      </c>
      <c r="L170" s="266" t="s">
        <v>3368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5651</v>
      </c>
      <c r="D171" s="441">
        <v>39</v>
      </c>
      <c r="E171" s="469">
        <v>34</v>
      </c>
      <c r="F171" s="469" t="s">
        <v>4901</v>
      </c>
      <c r="G171" s="470">
        <v>76</v>
      </c>
      <c r="H171" s="439">
        <v>26</v>
      </c>
      <c r="I171" s="440" t="s">
        <v>4154</v>
      </c>
      <c r="J171" s="441">
        <v>171</v>
      </c>
      <c r="K171" s="265">
        <v>35</v>
      </c>
      <c r="L171" s="266" t="s">
        <v>3369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5652</v>
      </c>
      <c r="D172" s="441">
        <v>40</v>
      </c>
      <c r="E172" s="469">
        <v>7</v>
      </c>
      <c r="F172" s="469" t="s">
        <v>4902</v>
      </c>
      <c r="G172" s="470">
        <v>20</v>
      </c>
      <c r="H172" s="439">
        <v>8</v>
      </c>
      <c r="I172" s="440" t="s">
        <v>4155</v>
      </c>
      <c r="J172" s="441">
        <v>44</v>
      </c>
      <c r="K172" s="265">
        <v>8</v>
      </c>
      <c r="L172" s="266" t="s">
        <v>3370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5653</v>
      </c>
      <c r="D173" s="441">
        <v>121</v>
      </c>
      <c r="E173" s="469">
        <v>7</v>
      </c>
      <c r="F173" s="469" t="s">
        <v>4903</v>
      </c>
      <c r="G173" s="470">
        <v>110</v>
      </c>
      <c r="H173" s="439">
        <v>14</v>
      </c>
      <c r="I173" s="440" t="s">
        <v>4156</v>
      </c>
      <c r="J173" s="441">
        <v>161</v>
      </c>
      <c r="K173" s="265">
        <v>11</v>
      </c>
      <c r="L173" s="266" t="s">
        <v>3371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5654</v>
      </c>
      <c r="D174" s="441">
        <v>104</v>
      </c>
      <c r="E174" s="469">
        <v>5</v>
      </c>
      <c r="F174" s="469" t="s">
        <v>4904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3372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5655</v>
      </c>
      <c r="D175" s="441">
        <v>74</v>
      </c>
      <c r="E175" s="469">
        <v>38</v>
      </c>
      <c r="F175" s="469" t="s">
        <v>4905</v>
      </c>
      <c r="G175" s="470">
        <v>53</v>
      </c>
      <c r="H175" s="439">
        <v>27</v>
      </c>
      <c r="I175" s="440" t="s">
        <v>4157</v>
      </c>
      <c r="J175" s="441">
        <v>85</v>
      </c>
      <c r="K175" s="265">
        <v>42</v>
      </c>
      <c r="L175" s="266" t="s">
        <v>3373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5656</v>
      </c>
      <c r="D176" s="441">
        <v>85</v>
      </c>
      <c r="E176" s="469">
        <v>15</v>
      </c>
      <c r="F176" s="469" t="s">
        <v>4906</v>
      </c>
      <c r="G176" s="470">
        <v>88</v>
      </c>
      <c r="H176" s="439">
        <v>13</v>
      </c>
      <c r="I176" s="440" t="s">
        <v>4158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5657</v>
      </c>
      <c r="D177" s="441">
        <v>38</v>
      </c>
      <c r="E177" s="469">
        <v>17</v>
      </c>
      <c r="F177" s="469" t="s">
        <v>4907</v>
      </c>
      <c r="G177" s="470">
        <v>25</v>
      </c>
      <c r="H177" s="439">
        <v>10</v>
      </c>
      <c r="I177" s="440" t="s">
        <v>4159</v>
      </c>
      <c r="J177" s="441">
        <v>100</v>
      </c>
      <c r="K177" s="265">
        <v>17</v>
      </c>
      <c r="L177" s="266" t="s">
        <v>3374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5658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4908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3375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5659</v>
      </c>
      <c r="D180" s="441">
        <v>33</v>
      </c>
      <c r="E180" s="469">
        <v>11</v>
      </c>
      <c r="F180" s="469" t="s">
        <v>4909</v>
      </c>
      <c r="G180" s="470">
        <v>68</v>
      </c>
      <c r="H180" s="439">
        <v>2</v>
      </c>
      <c r="I180" s="440" t="s">
        <v>4160</v>
      </c>
      <c r="J180" s="441">
        <v>205</v>
      </c>
      <c r="K180" s="265">
        <v>6</v>
      </c>
      <c r="L180" s="266" t="s">
        <v>3376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5660</v>
      </c>
      <c r="D181" s="441">
        <v>20</v>
      </c>
      <c r="E181" s="469">
        <v>5</v>
      </c>
      <c r="F181" s="469" t="s">
        <v>4910</v>
      </c>
      <c r="G181" s="470">
        <v>79</v>
      </c>
      <c r="H181" s="439">
        <v>7</v>
      </c>
      <c r="I181" s="440" t="s">
        <v>4161</v>
      </c>
      <c r="J181" s="441">
        <v>143</v>
      </c>
      <c r="K181" s="265">
        <v>1</v>
      </c>
      <c r="L181" s="266" t="s">
        <v>3377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5661</v>
      </c>
      <c r="D182" s="441">
        <v>56</v>
      </c>
      <c r="E182" s="469">
        <v>10</v>
      </c>
      <c r="F182" s="469" t="s">
        <v>4911</v>
      </c>
      <c r="G182" s="470">
        <v>54</v>
      </c>
      <c r="H182" s="439">
        <v>14</v>
      </c>
      <c r="I182" s="440" t="s">
        <v>4162</v>
      </c>
      <c r="J182" s="441">
        <v>60</v>
      </c>
      <c r="K182" s="265">
        <v>11</v>
      </c>
      <c r="L182" s="266" t="s">
        <v>3378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5662</v>
      </c>
      <c r="D183" s="441">
        <v>63</v>
      </c>
      <c r="E183" s="469">
        <v>3</v>
      </c>
      <c r="F183" s="469" t="s">
        <v>4912</v>
      </c>
      <c r="G183" s="470">
        <v>24</v>
      </c>
      <c r="H183" s="439">
        <v>5</v>
      </c>
      <c r="I183" s="440" t="s">
        <v>4163</v>
      </c>
      <c r="J183" s="441">
        <v>64</v>
      </c>
      <c r="K183" s="265">
        <v>1</v>
      </c>
      <c r="L183" s="266" t="s">
        <v>3379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5663</v>
      </c>
      <c r="D184" s="441">
        <v>39</v>
      </c>
      <c r="E184" s="469">
        <v>14</v>
      </c>
      <c r="F184" s="469" t="s">
        <v>4913</v>
      </c>
      <c r="G184" s="470">
        <v>97</v>
      </c>
      <c r="H184" s="439">
        <v>19</v>
      </c>
      <c r="I184" s="440" t="s">
        <v>4164</v>
      </c>
      <c r="J184" s="441">
        <v>81</v>
      </c>
      <c r="K184" s="265">
        <v>8</v>
      </c>
      <c r="L184" s="266" t="s">
        <v>3380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5664</v>
      </c>
      <c r="D185" s="441">
        <v>38</v>
      </c>
      <c r="E185" s="469">
        <v>24</v>
      </c>
      <c r="F185" s="469" t="s">
        <v>4914</v>
      </c>
      <c r="G185" s="470">
        <v>58</v>
      </c>
      <c r="H185" s="439">
        <v>21</v>
      </c>
      <c r="I185" s="440" t="s">
        <v>4165</v>
      </c>
      <c r="J185" s="441">
        <v>90</v>
      </c>
      <c r="K185" s="265">
        <v>11</v>
      </c>
      <c r="L185" s="266" t="s">
        <v>3381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5665</v>
      </c>
      <c r="D186" s="441">
        <v>76</v>
      </c>
      <c r="E186" s="469">
        <v>20</v>
      </c>
      <c r="F186" s="469" t="s">
        <v>4915</v>
      </c>
      <c r="G186" s="470">
        <v>133</v>
      </c>
      <c r="H186" s="439">
        <v>14</v>
      </c>
      <c r="I186" s="440" t="s">
        <v>4166</v>
      </c>
      <c r="J186" s="441">
        <v>185</v>
      </c>
      <c r="K186" s="265">
        <v>18</v>
      </c>
      <c r="L186" s="266" t="s">
        <v>3382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88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5682</v>
      </c>
      <c r="D188" s="462">
        <v>28</v>
      </c>
      <c r="E188" s="273">
        <v>348</v>
      </c>
      <c r="F188" s="476" t="s">
        <v>4931</v>
      </c>
      <c r="G188" s="477">
        <v>31</v>
      </c>
      <c r="H188" s="313">
        <v>333</v>
      </c>
      <c r="I188" s="461" t="s">
        <v>4182</v>
      </c>
      <c r="J188" s="462">
        <v>44</v>
      </c>
      <c r="K188" s="272">
        <v>291</v>
      </c>
      <c r="L188" s="273" t="s">
        <v>3399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5667</v>
      </c>
      <c r="D189" s="441">
        <v>9</v>
      </c>
      <c r="E189" s="266">
        <v>3</v>
      </c>
      <c r="F189" s="469" t="s">
        <v>4917</v>
      </c>
      <c r="G189" s="470">
        <v>18</v>
      </c>
      <c r="H189" s="307">
        <v>3</v>
      </c>
      <c r="I189" s="440" t="s">
        <v>4168</v>
      </c>
      <c r="J189" s="441">
        <v>67</v>
      </c>
      <c r="K189" s="265">
        <v>4</v>
      </c>
      <c r="L189" s="266" t="s">
        <v>3384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5668</v>
      </c>
      <c r="D190" s="441">
        <v>71</v>
      </c>
      <c r="E190" s="469">
        <v>10</v>
      </c>
      <c r="F190" s="469" t="s">
        <v>4918</v>
      </c>
      <c r="G190" s="470">
        <v>30</v>
      </c>
      <c r="H190" s="439">
        <v>5</v>
      </c>
      <c r="I190" s="440" t="s">
        <v>4169</v>
      </c>
      <c r="J190" s="441">
        <v>43</v>
      </c>
      <c r="K190" s="265">
        <v>3</v>
      </c>
      <c r="L190" s="266" t="s">
        <v>3385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5669</v>
      </c>
      <c r="D191" s="441">
        <v>23</v>
      </c>
      <c r="E191" s="469">
        <v>6</v>
      </c>
      <c r="F191" s="469" t="s">
        <v>4919</v>
      </c>
      <c r="G191" s="470">
        <v>65</v>
      </c>
      <c r="H191" s="439">
        <v>9</v>
      </c>
      <c r="I191" s="440" t="s">
        <v>4170</v>
      </c>
      <c r="J191" s="441">
        <v>96</v>
      </c>
      <c r="K191" s="265">
        <v>9</v>
      </c>
      <c r="L191" s="266" t="s">
        <v>3386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5670</v>
      </c>
      <c r="D192" s="441">
        <v>23</v>
      </c>
      <c r="E192" s="469">
        <v>7</v>
      </c>
      <c r="F192" s="469" t="s">
        <v>4920</v>
      </c>
      <c r="G192" s="470">
        <v>54</v>
      </c>
      <c r="H192" s="439">
        <v>9</v>
      </c>
      <c r="I192" s="440" t="s">
        <v>4171</v>
      </c>
      <c r="J192" s="441">
        <v>73</v>
      </c>
      <c r="K192" s="265">
        <v>6</v>
      </c>
      <c r="L192" s="266" t="s">
        <v>3387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5671</v>
      </c>
      <c r="D193" s="441">
        <v>32</v>
      </c>
      <c r="E193" s="469">
        <v>49</v>
      </c>
      <c r="F193" s="469" t="s">
        <v>4921</v>
      </c>
      <c r="G193" s="470">
        <v>15</v>
      </c>
      <c r="H193" s="439">
        <v>34</v>
      </c>
      <c r="I193" s="440" t="s">
        <v>4172</v>
      </c>
      <c r="J193" s="441">
        <v>31</v>
      </c>
      <c r="K193" s="265">
        <v>36</v>
      </c>
      <c r="L193" s="266" t="s">
        <v>3388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5672</v>
      </c>
      <c r="D194" s="441">
        <v>44</v>
      </c>
      <c r="E194" s="469">
        <v>48</v>
      </c>
      <c r="F194" s="469" t="s">
        <v>4922</v>
      </c>
      <c r="G194" s="470">
        <v>27</v>
      </c>
      <c r="H194" s="439">
        <v>48</v>
      </c>
      <c r="I194" s="440" t="s">
        <v>4173</v>
      </c>
      <c r="J194" s="441">
        <v>51</v>
      </c>
      <c r="K194" s="265">
        <v>45</v>
      </c>
      <c r="L194" s="266" t="s">
        <v>3389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5673</v>
      </c>
      <c r="D195" s="441">
        <v>16</v>
      </c>
      <c r="E195" s="469">
        <v>23</v>
      </c>
      <c r="F195" s="469" t="s">
        <v>4923</v>
      </c>
      <c r="G195" s="470">
        <v>20</v>
      </c>
      <c r="H195" s="439">
        <v>30</v>
      </c>
      <c r="I195" s="440" t="s">
        <v>4174</v>
      </c>
      <c r="J195" s="441">
        <v>34</v>
      </c>
      <c r="K195" s="265">
        <v>29</v>
      </c>
      <c r="L195" s="266" t="s">
        <v>3390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5674</v>
      </c>
      <c r="D196" s="441">
        <v>32</v>
      </c>
      <c r="E196" s="469">
        <v>13</v>
      </c>
      <c r="F196" s="469" t="s">
        <v>4924</v>
      </c>
      <c r="G196" s="470">
        <v>64</v>
      </c>
      <c r="H196" s="439">
        <v>13</v>
      </c>
      <c r="I196" s="440" t="s">
        <v>4175</v>
      </c>
      <c r="J196" s="441">
        <v>47</v>
      </c>
      <c r="K196" s="265">
        <v>18</v>
      </c>
      <c r="L196" s="266" t="s">
        <v>3391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5675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4064</v>
      </c>
      <c r="J197" s="441">
        <v>5</v>
      </c>
      <c r="K197" s="265">
        <v>3</v>
      </c>
      <c r="L197" s="266" t="s">
        <v>3392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5676</v>
      </c>
      <c r="D198" s="441">
        <v>4</v>
      </c>
      <c r="E198" s="469">
        <v>2</v>
      </c>
      <c r="F198" s="469" t="s">
        <v>4925</v>
      </c>
      <c r="G198" s="470">
        <v>92</v>
      </c>
      <c r="H198" s="439">
        <v>6</v>
      </c>
      <c r="I198" s="440" t="s">
        <v>4176</v>
      </c>
      <c r="J198" s="441">
        <v>89</v>
      </c>
      <c r="K198" s="265">
        <v>5</v>
      </c>
      <c r="L198" s="266" t="s">
        <v>3393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5677</v>
      </c>
      <c r="D199" s="441">
        <v>21</v>
      </c>
      <c r="E199" s="469">
        <v>35</v>
      </c>
      <c r="F199" s="469" t="s">
        <v>4926</v>
      </c>
      <c r="G199" s="470">
        <v>38</v>
      </c>
      <c r="H199" s="439">
        <v>31</v>
      </c>
      <c r="I199" s="440" t="s">
        <v>4177</v>
      </c>
      <c r="J199" s="441">
        <v>39</v>
      </c>
      <c r="K199" s="265">
        <v>15</v>
      </c>
      <c r="L199" s="266" t="s">
        <v>3394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5678</v>
      </c>
      <c r="D200" s="441">
        <v>28</v>
      </c>
      <c r="E200" s="469">
        <v>28</v>
      </c>
      <c r="F200" s="469" t="s">
        <v>4927</v>
      </c>
      <c r="G200" s="470">
        <v>36</v>
      </c>
      <c r="H200" s="439">
        <v>22</v>
      </c>
      <c r="I200" s="440" t="s">
        <v>4178</v>
      </c>
      <c r="J200" s="441">
        <v>50</v>
      </c>
      <c r="K200" s="265">
        <v>18</v>
      </c>
      <c r="L200" s="266" t="s">
        <v>3395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5679</v>
      </c>
      <c r="D201" s="441">
        <v>12</v>
      </c>
      <c r="E201" s="469">
        <v>11</v>
      </c>
      <c r="F201" s="469" t="s">
        <v>4928</v>
      </c>
      <c r="G201" s="470">
        <v>66</v>
      </c>
      <c r="H201" s="439">
        <v>15</v>
      </c>
      <c r="I201" s="440" t="s">
        <v>4179</v>
      </c>
      <c r="J201" s="441">
        <v>30</v>
      </c>
      <c r="K201" s="265">
        <v>7</v>
      </c>
      <c r="L201" s="266" t="s">
        <v>3396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5680</v>
      </c>
      <c r="D202" s="441">
        <v>16</v>
      </c>
      <c r="E202" s="469">
        <v>1</v>
      </c>
      <c r="F202" s="469" t="s">
        <v>4929</v>
      </c>
      <c r="G202" s="470">
        <v>113</v>
      </c>
      <c r="H202" s="439">
        <v>3</v>
      </c>
      <c r="I202" s="440" t="s">
        <v>4180</v>
      </c>
      <c r="J202" s="441">
        <v>91</v>
      </c>
      <c r="K202" s="265">
        <v>6</v>
      </c>
      <c r="L202" s="266" t="s">
        <v>3397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5681</v>
      </c>
      <c r="D203" s="444">
        <v>24</v>
      </c>
      <c r="E203" s="469">
        <v>108</v>
      </c>
      <c r="F203" s="469" t="s">
        <v>4930</v>
      </c>
      <c r="G203" s="470">
        <v>27</v>
      </c>
      <c r="H203" s="439">
        <v>104</v>
      </c>
      <c r="I203" s="440" t="s">
        <v>4181</v>
      </c>
      <c r="J203" s="441">
        <v>38</v>
      </c>
      <c r="K203" s="265">
        <v>87</v>
      </c>
      <c r="L203" s="266" t="s">
        <v>3398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44937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5711</v>
      </c>
      <c r="D207" s="462">
        <v>28</v>
      </c>
      <c r="E207" s="273">
        <v>940</v>
      </c>
      <c r="F207" s="476" t="s">
        <v>4959</v>
      </c>
      <c r="G207" s="477">
        <v>39</v>
      </c>
      <c r="H207" s="313">
        <v>1057</v>
      </c>
      <c r="I207" s="461" t="s">
        <v>4211</v>
      </c>
      <c r="J207" s="462">
        <v>47</v>
      </c>
      <c r="K207" s="272">
        <v>915</v>
      </c>
      <c r="L207" s="273" t="s">
        <v>3427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5683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4183</v>
      </c>
      <c r="J208" s="441">
        <v>26</v>
      </c>
      <c r="K208" s="265">
        <v>1</v>
      </c>
      <c r="L208" s="266" t="s">
        <v>3400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5684</v>
      </c>
      <c r="D209" s="441">
        <v>22</v>
      </c>
      <c r="E209" s="469">
        <v>118</v>
      </c>
      <c r="F209" s="469" t="s">
        <v>4932</v>
      </c>
      <c r="G209" s="470">
        <v>39</v>
      </c>
      <c r="H209" s="439">
        <v>143</v>
      </c>
      <c r="I209" s="440" t="s">
        <v>4184</v>
      </c>
      <c r="J209" s="441">
        <v>49</v>
      </c>
      <c r="K209" s="265">
        <v>109</v>
      </c>
      <c r="L209" s="266" t="s">
        <v>3401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5685</v>
      </c>
      <c r="D210" s="441">
        <v>56</v>
      </c>
      <c r="E210" s="469">
        <v>1</v>
      </c>
      <c r="F210" s="469" t="s">
        <v>4933</v>
      </c>
      <c r="G210" s="470">
        <v>4</v>
      </c>
      <c r="H210" s="439">
        <v>4</v>
      </c>
      <c r="I210" s="440" t="s">
        <v>4185</v>
      </c>
      <c r="J210" s="441">
        <v>24</v>
      </c>
      <c r="K210" s="265">
        <v>5</v>
      </c>
      <c r="L210" s="266" t="s">
        <v>3402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4934</v>
      </c>
      <c r="G211" s="470">
        <v>13</v>
      </c>
      <c r="H211" s="439">
        <v>1</v>
      </c>
      <c r="I211" s="440" t="s">
        <v>4186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5686</v>
      </c>
      <c r="D212" s="441">
        <v>47</v>
      </c>
      <c r="E212" s="469">
        <v>22</v>
      </c>
      <c r="F212" s="469" t="s">
        <v>4935</v>
      </c>
      <c r="G212" s="470">
        <v>62</v>
      </c>
      <c r="H212" s="439">
        <v>39</v>
      </c>
      <c r="I212" s="440" t="s">
        <v>4187</v>
      </c>
      <c r="J212" s="441">
        <v>66</v>
      </c>
      <c r="K212" s="265">
        <v>38</v>
      </c>
      <c r="L212" s="266" t="s">
        <v>3403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5687</v>
      </c>
      <c r="D213" s="441">
        <v>28</v>
      </c>
      <c r="E213" s="469">
        <v>11</v>
      </c>
      <c r="F213" s="469" t="s">
        <v>4936</v>
      </c>
      <c r="G213" s="470">
        <v>56</v>
      </c>
      <c r="H213" s="439">
        <v>9</v>
      </c>
      <c r="I213" s="440" t="s">
        <v>4188</v>
      </c>
      <c r="J213" s="441">
        <v>56</v>
      </c>
      <c r="K213" s="265">
        <v>3</v>
      </c>
      <c r="L213" s="266" t="s">
        <v>3404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5688</v>
      </c>
      <c r="D214" s="441">
        <v>40</v>
      </c>
      <c r="E214" s="469">
        <v>12</v>
      </c>
      <c r="F214" s="469" t="s">
        <v>4937</v>
      </c>
      <c r="G214" s="470">
        <v>54</v>
      </c>
      <c r="H214" s="439">
        <v>9</v>
      </c>
      <c r="I214" s="440" t="s">
        <v>4189</v>
      </c>
      <c r="J214" s="441">
        <v>41</v>
      </c>
      <c r="K214" s="265">
        <v>10</v>
      </c>
      <c r="L214" s="266" t="s">
        <v>3405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5689</v>
      </c>
      <c r="D215" s="441">
        <v>18</v>
      </c>
      <c r="E215" s="469">
        <v>22</v>
      </c>
      <c r="F215" s="469" t="s">
        <v>4938</v>
      </c>
      <c r="G215" s="470">
        <v>51</v>
      </c>
      <c r="H215" s="439">
        <v>11</v>
      </c>
      <c r="I215" s="440" t="s">
        <v>4190</v>
      </c>
      <c r="J215" s="441">
        <v>62</v>
      </c>
      <c r="K215" s="265">
        <v>12</v>
      </c>
      <c r="L215" s="266" t="s">
        <v>3406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5690</v>
      </c>
      <c r="D216" s="441">
        <v>16</v>
      </c>
      <c r="E216" s="469">
        <v>19</v>
      </c>
      <c r="F216" s="469" t="s">
        <v>4939</v>
      </c>
      <c r="G216" s="470">
        <v>52</v>
      </c>
      <c r="H216" s="439">
        <v>13</v>
      </c>
      <c r="I216" s="440" t="s">
        <v>4191</v>
      </c>
      <c r="J216" s="441">
        <v>42</v>
      </c>
      <c r="K216" s="265">
        <v>5</v>
      </c>
      <c r="L216" s="266" t="s">
        <v>3407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5691</v>
      </c>
      <c r="D217" s="441">
        <v>31</v>
      </c>
      <c r="E217" s="469">
        <v>20</v>
      </c>
      <c r="F217" s="469" t="s">
        <v>4940</v>
      </c>
      <c r="G217" s="470">
        <v>41</v>
      </c>
      <c r="H217" s="439">
        <v>24</v>
      </c>
      <c r="I217" s="440" t="s">
        <v>4192</v>
      </c>
      <c r="J217" s="441">
        <v>46</v>
      </c>
      <c r="K217" s="265">
        <v>24</v>
      </c>
      <c r="L217" s="266" t="s">
        <v>3408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5692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4193</v>
      </c>
      <c r="J218" s="441">
        <v>13</v>
      </c>
      <c r="K218" s="265">
        <v>1</v>
      </c>
      <c r="L218" s="266" t="s">
        <v>3409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5693</v>
      </c>
      <c r="D219" s="441">
        <v>204</v>
      </c>
      <c r="E219" s="469">
        <v>7</v>
      </c>
      <c r="F219" s="469" t="s">
        <v>4941</v>
      </c>
      <c r="G219" s="470">
        <v>86</v>
      </c>
      <c r="H219" s="439">
        <v>4</v>
      </c>
      <c r="I219" s="440" t="s">
        <v>4194</v>
      </c>
      <c r="J219" s="441">
        <v>54</v>
      </c>
      <c r="K219" s="265">
        <v>2</v>
      </c>
      <c r="L219" s="266" t="s">
        <v>3410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5694</v>
      </c>
      <c r="D220" s="441">
        <v>28</v>
      </c>
      <c r="E220" s="469">
        <v>12</v>
      </c>
      <c r="F220" s="469" t="s">
        <v>4942</v>
      </c>
      <c r="G220" s="470">
        <v>14</v>
      </c>
      <c r="H220" s="439">
        <v>30</v>
      </c>
      <c r="I220" s="440" t="s">
        <v>4195</v>
      </c>
      <c r="J220" s="441">
        <v>27</v>
      </c>
      <c r="K220" s="265">
        <v>21</v>
      </c>
      <c r="L220" s="266" t="s">
        <v>3411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5695</v>
      </c>
      <c r="D221" s="441">
        <v>29</v>
      </c>
      <c r="E221" s="469">
        <v>96</v>
      </c>
      <c r="F221" s="469" t="s">
        <v>4943</v>
      </c>
      <c r="G221" s="470">
        <v>32</v>
      </c>
      <c r="H221" s="439">
        <v>122</v>
      </c>
      <c r="I221" s="440" t="s">
        <v>4196</v>
      </c>
      <c r="J221" s="441">
        <v>47</v>
      </c>
      <c r="K221" s="265">
        <v>110</v>
      </c>
      <c r="L221" s="266" t="s">
        <v>3412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5696</v>
      </c>
      <c r="D222" s="441">
        <v>23</v>
      </c>
      <c r="E222" s="469">
        <v>31</v>
      </c>
      <c r="F222" s="469" t="s">
        <v>4944</v>
      </c>
      <c r="G222" s="470">
        <v>52</v>
      </c>
      <c r="H222" s="439">
        <v>35</v>
      </c>
      <c r="I222" s="440" t="s">
        <v>4197</v>
      </c>
      <c r="J222" s="441">
        <v>67</v>
      </c>
      <c r="K222" s="265">
        <v>25</v>
      </c>
      <c r="L222" s="266" t="s">
        <v>3413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5697</v>
      </c>
      <c r="D223" s="441">
        <v>60</v>
      </c>
      <c r="E223" s="469">
        <v>37</v>
      </c>
      <c r="F223" s="469" t="s">
        <v>4945</v>
      </c>
      <c r="G223" s="470">
        <v>30</v>
      </c>
      <c r="H223" s="439">
        <v>34</v>
      </c>
      <c r="I223" s="440" t="s">
        <v>4198</v>
      </c>
      <c r="J223" s="441">
        <v>39</v>
      </c>
      <c r="K223" s="265">
        <v>32</v>
      </c>
      <c r="L223" s="266" t="s">
        <v>3414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5698</v>
      </c>
      <c r="D224" s="441">
        <v>21</v>
      </c>
      <c r="E224" s="469">
        <v>42</v>
      </c>
      <c r="F224" s="469" t="s">
        <v>4946</v>
      </c>
      <c r="G224" s="470">
        <v>39</v>
      </c>
      <c r="H224" s="439">
        <v>68</v>
      </c>
      <c r="I224" s="440" t="s">
        <v>4199</v>
      </c>
      <c r="J224" s="441">
        <v>42</v>
      </c>
      <c r="K224" s="265">
        <v>35</v>
      </c>
      <c r="L224" s="266" t="s">
        <v>3415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5699</v>
      </c>
      <c r="D225" s="441">
        <v>29</v>
      </c>
      <c r="E225" s="469">
        <v>1</v>
      </c>
      <c r="F225" s="469" t="s">
        <v>4947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3416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5700</v>
      </c>
      <c r="D226" s="441">
        <v>16</v>
      </c>
      <c r="E226" s="469">
        <v>75</v>
      </c>
      <c r="F226" s="469" t="s">
        <v>4948</v>
      </c>
      <c r="G226" s="470">
        <v>23</v>
      </c>
      <c r="H226" s="439">
        <v>86</v>
      </c>
      <c r="I226" s="440" t="s">
        <v>4200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5701</v>
      </c>
      <c r="D227" s="441">
        <v>30</v>
      </c>
      <c r="E227" s="469">
        <v>7</v>
      </c>
      <c r="F227" s="469" t="s">
        <v>4949</v>
      </c>
      <c r="G227" s="470">
        <v>24</v>
      </c>
      <c r="H227" s="439">
        <v>6</v>
      </c>
      <c r="I227" s="440" t="s">
        <v>4201</v>
      </c>
      <c r="J227" s="441">
        <v>49</v>
      </c>
      <c r="K227" s="265">
        <v>3</v>
      </c>
      <c r="L227" s="266" t="s">
        <v>3417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5702</v>
      </c>
      <c r="D228" s="441">
        <v>42</v>
      </c>
      <c r="E228" s="469">
        <v>88</v>
      </c>
      <c r="F228" s="469" t="s">
        <v>4950</v>
      </c>
      <c r="G228" s="470">
        <v>54</v>
      </c>
      <c r="H228" s="439">
        <v>76</v>
      </c>
      <c r="I228" s="440" t="s">
        <v>4202</v>
      </c>
      <c r="J228" s="441">
        <v>85</v>
      </c>
      <c r="K228" s="265">
        <v>72</v>
      </c>
      <c r="L228" s="266" t="s">
        <v>3418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5703</v>
      </c>
      <c r="D229" s="441">
        <v>45</v>
      </c>
      <c r="E229" s="469">
        <v>3</v>
      </c>
      <c r="F229" s="469" t="s">
        <v>4951</v>
      </c>
      <c r="G229" s="470">
        <v>104</v>
      </c>
      <c r="H229" s="439">
        <v>3</v>
      </c>
      <c r="I229" s="440" t="s">
        <v>4203</v>
      </c>
      <c r="J229" s="441">
        <v>91</v>
      </c>
      <c r="K229" s="265">
        <v>2</v>
      </c>
      <c r="L229" s="266" t="s">
        <v>3419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5704</v>
      </c>
      <c r="D230" s="441">
        <v>69</v>
      </c>
      <c r="E230" s="469">
        <v>7</v>
      </c>
      <c r="F230" s="469" t="s">
        <v>4952</v>
      </c>
      <c r="G230" s="470">
        <v>9</v>
      </c>
      <c r="H230" s="439">
        <v>10</v>
      </c>
      <c r="I230" s="440" t="s">
        <v>4204</v>
      </c>
      <c r="J230" s="441">
        <v>87</v>
      </c>
      <c r="K230" s="265">
        <v>8</v>
      </c>
      <c r="L230" s="266" t="s">
        <v>3420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5705</v>
      </c>
      <c r="D231" s="441">
        <v>27</v>
      </c>
      <c r="E231" s="469">
        <v>48</v>
      </c>
      <c r="F231" s="469" t="s">
        <v>4953</v>
      </c>
      <c r="G231" s="470">
        <v>51</v>
      </c>
      <c r="H231" s="439">
        <v>46</v>
      </c>
      <c r="I231" s="440" t="s">
        <v>4205</v>
      </c>
      <c r="J231" s="441">
        <v>37</v>
      </c>
      <c r="K231" s="265">
        <v>68</v>
      </c>
      <c r="L231" s="266" t="s">
        <v>3421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5706</v>
      </c>
      <c r="D232" s="441">
        <v>53</v>
      </c>
      <c r="E232" s="469">
        <v>16</v>
      </c>
      <c r="F232" s="469" t="s">
        <v>4954</v>
      </c>
      <c r="G232" s="470">
        <v>56</v>
      </c>
      <c r="H232" s="439">
        <v>22</v>
      </c>
      <c r="I232" s="440" t="s">
        <v>4206</v>
      </c>
      <c r="J232" s="441">
        <v>134</v>
      </c>
      <c r="K232" s="265">
        <v>7</v>
      </c>
      <c r="L232" s="266" t="s">
        <v>3422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5707</v>
      </c>
      <c r="D233" s="441">
        <v>11</v>
      </c>
      <c r="E233" s="469">
        <v>32</v>
      </c>
      <c r="F233" s="469" t="s">
        <v>4955</v>
      </c>
      <c r="G233" s="470">
        <v>47</v>
      </c>
      <c r="H233" s="439">
        <v>15</v>
      </c>
      <c r="I233" s="440" t="s">
        <v>4207</v>
      </c>
      <c r="J233" s="441">
        <v>30</v>
      </c>
      <c r="K233" s="265">
        <v>32</v>
      </c>
      <c r="L233" s="266" t="s">
        <v>3423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5708</v>
      </c>
      <c r="D234" s="441">
        <v>17</v>
      </c>
      <c r="E234" s="469">
        <v>9</v>
      </c>
      <c r="F234" s="469" t="s">
        <v>4956</v>
      </c>
      <c r="G234" s="470">
        <v>19</v>
      </c>
      <c r="H234" s="439">
        <v>15</v>
      </c>
      <c r="I234" s="440" t="s">
        <v>4208</v>
      </c>
      <c r="J234" s="441">
        <v>41</v>
      </c>
      <c r="K234" s="265">
        <v>6</v>
      </c>
      <c r="L234" s="266" t="s">
        <v>3424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5709</v>
      </c>
      <c r="D235" s="441">
        <v>7</v>
      </c>
      <c r="E235" s="469">
        <v>6</v>
      </c>
      <c r="F235" s="469" t="s">
        <v>4957</v>
      </c>
      <c r="G235" s="470">
        <v>33</v>
      </c>
      <c r="H235" s="439">
        <v>5</v>
      </c>
      <c r="I235" s="440" t="s">
        <v>4209</v>
      </c>
      <c r="J235" s="441">
        <v>37</v>
      </c>
      <c r="K235" s="265">
        <v>5</v>
      </c>
      <c r="L235" s="266" t="s">
        <v>3425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5710</v>
      </c>
      <c r="D236" s="444">
        <v>17</v>
      </c>
      <c r="E236" s="469">
        <v>195</v>
      </c>
      <c r="F236" s="469" t="s">
        <v>4958</v>
      </c>
      <c r="G236" s="470">
        <v>31</v>
      </c>
      <c r="H236" s="439">
        <v>223</v>
      </c>
      <c r="I236" s="440" t="s">
        <v>4210</v>
      </c>
      <c r="J236" s="441">
        <v>33</v>
      </c>
      <c r="K236" s="265">
        <v>190</v>
      </c>
      <c r="L236" s="266" t="s">
        <v>3426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7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3464</v>
      </c>
      <c r="B240" s="313">
        <v>48</v>
      </c>
      <c r="C240" s="461" t="s">
        <v>5719</v>
      </c>
      <c r="D240" s="462">
        <v>76</v>
      </c>
      <c r="E240" s="273">
        <v>64</v>
      </c>
      <c r="F240" s="476" t="s">
        <v>4969</v>
      </c>
      <c r="G240" s="477">
        <v>86</v>
      </c>
      <c r="H240" s="314">
        <v>68</v>
      </c>
      <c r="I240" s="461" t="s">
        <v>4226</v>
      </c>
      <c r="J240" s="462">
        <v>112</v>
      </c>
      <c r="K240" s="429">
        <v>67</v>
      </c>
      <c r="L240" s="430" t="s">
        <v>3465</v>
      </c>
      <c r="M240" s="431">
        <v>112</v>
      </c>
    </row>
    <row r="241" spans="1:61" x14ac:dyDescent="0.2">
      <c r="A241" s="417" t="s">
        <v>3443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4960</v>
      </c>
      <c r="G241" s="470">
        <v>201</v>
      </c>
      <c r="H241" s="307">
        <v>2</v>
      </c>
      <c r="I241" s="440" t="s">
        <v>4212</v>
      </c>
      <c r="J241" s="441">
        <v>114</v>
      </c>
      <c r="K241" s="262">
        <v>2</v>
      </c>
      <c r="L241" s="263" t="s">
        <v>3428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3444</v>
      </c>
      <c r="B242" s="439">
        <v>1</v>
      </c>
      <c r="C242" s="440" t="s">
        <v>5712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3429</v>
      </c>
      <c r="M242" s="267">
        <v>83</v>
      </c>
      <c r="AR242" s="16"/>
      <c r="AS242" s="16"/>
      <c r="AT242" s="16"/>
    </row>
    <row r="243" spans="1:61" x14ac:dyDescent="0.2">
      <c r="A243" s="417" t="s">
        <v>3445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4213</v>
      </c>
      <c r="J243" s="441">
        <v>97</v>
      </c>
      <c r="K243" s="265">
        <v>1</v>
      </c>
      <c r="L243" s="266" t="s">
        <v>3430</v>
      </c>
      <c r="M243" s="267">
        <v>174</v>
      </c>
    </row>
    <row r="244" spans="1:61" x14ac:dyDescent="0.2">
      <c r="A244" s="417" t="s">
        <v>3446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4961</v>
      </c>
      <c r="G244" s="470">
        <v>30</v>
      </c>
      <c r="H244" s="439">
        <v>3</v>
      </c>
      <c r="I244" s="440" t="s">
        <v>4214</v>
      </c>
      <c r="J244" s="441">
        <v>188</v>
      </c>
      <c r="K244" s="265">
        <v>1</v>
      </c>
      <c r="L244" s="266" t="s">
        <v>3431</v>
      </c>
      <c r="M244" s="267">
        <v>205</v>
      </c>
    </row>
    <row r="245" spans="1:61" x14ac:dyDescent="0.2">
      <c r="A245" s="417" t="s">
        <v>3447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3448</v>
      </c>
      <c r="B246" s="439">
        <v>7</v>
      </c>
      <c r="C246" s="440" t="s">
        <v>5713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4215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3449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4216</v>
      </c>
      <c r="J247" s="441">
        <v>166</v>
      </c>
      <c r="K247" s="265">
        <v>2</v>
      </c>
      <c r="L247" s="266" t="s">
        <v>3432</v>
      </c>
      <c r="M247" s="267">
        <v>134</v>
      </c>
    </row>
    <row r="248" spans="1:61" x14ac:dyDescent="0.2">
      <c r="A248" s="417" t="s">
        <v>3450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4217</v>
      </c>
      <c r="J248" s="441">
        <v>13</v>
      </c>
      <c r="K248" s="265">
        <v>2</v>
      </c>
      <c r="L248" s="266" t="s">
        <v>3433</v>
      </c>
      <c r="M248" s="267">
        <v>326</v>
      </c>
    </row>
    <row r="249" spans="1:61" x14ac:dyDescent="0.2">
      <c r="A249" s="417" t="s">
        <v>3451</v>
      </c>
      <c r="B249" s="439">
        <v>1</v>
      </c>
      <c r="C249" s="440" t="s">
        <v>5714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4218</v>
      </c>
      <c r="J249" s="441">
        <v>73</v>
      </c>
      <c r="K249" s="265">
        <v>1</v>
      </c>
      <c r="L249" s="266" t="s">
        <v>3434</v>
      </c>
      <c r="M249" s="267">
        <v>81</v>
      </c>
    </row>
    <row r="250" spans="1:61" x14ac:dyDescent="0.2">
      <c r="A250" s="417" t="s">
        <v>3452</v>
      </c>
      <c r="B250" s="439">
        <v>1</v>
      </c>
      <c r="C250" s="440" t="s">
        <v>5715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3453</v>
      </c>
      <c r="B251" s="439">
        <v>24</v>
      </c>
      <c r="C251" s="440" t="s">
        <v>5716</v>
      </c>
      <c r="D251" s="441">
        <v>88</v>
      </c>
      <c r="E251" s="469">
        <v>27</v>
      </c>
      <c r="F251" s="469" t="s">
        <v>4962</v>
      </c>
      <c r="G251" s="470">
        <v>61</v>
      </c>
      <c r="H251" s="439">
        <v>19</v>
      </c>
      <c r="I251" s="440" t="s">
        <v>4219</v>
      </c>
      <c r="J251" s="441">
        <v>83</v>
      </c>
      <c r="K251" s="265">
        <v>23</v>
      </c>
      <c r="L251" s="266" t="s">
        <v>3435</v>
      </c>
      <c r="M251" s="267">
        <v>68</v>
      </c>
    </row>
    <row r="252" spans="1:61" x14ac:dyDescent="0.2">
      <c r="A252" s="417" t="s">
        <v>3454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4220</v>
      </c>
      <c r="J252" s="441">
        <v>267</v>
      </c>
      <c r="K252" s="265">
        <v>2</v>
      </c>
      <c r="L252" s="266" t="s">
        <v>3436</v>
      </c>
      <c r="M252" s="267">
        <v>193</v>
      </c>
    </row>
    <row r="253" spans="1:61" x14ac:dyDescent="0.2">
      <c r="A253" s="417" t="s">
        <v>3455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4963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3456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4221</v>
      </c>
      <c r="J254" s="441">
        <v>55</v>
      </c>
      <c r="K254" s="265">
        <v>4</v>
      </c>
      <c r="L254" s="266" t="s">
        <v>3437</v>
      </c>
      <c r="M254" s="267">
        <v>176</v>
      </c>
    </row>
    <row r="255" spans="1:61" x14ac:dyDescent="0.2">
      <c r="A255" s="417" t="s">
        <v>3457</v>
      </c>
      <c r="B255" s="439">
        <v>1</v>
      </c>
      <c r="C255" s="440" t="s">
        <v>3434</v>
      </c>
      <c r="D255" s="441">
        <v>48</v>
      </c>
      <c r="E255" s="469">
        <v>8</v>
      </c>
      <c r="F255" s="469" t="s">
        <v>4964</v>
      </c>
      <c r="G255" s="470">
        <v>66</v>
      </c>
      <c r="H255" s="439">
        <v>8</v>
      </c>
      <c r="I255" s="440" t="s">
        <v>4222</v>
      </c>
      <c r="J255" s="441">
        <v>90</v>
      </c>
      <c r="K255" s="265">
        <v>10</v>
      </c>
      <c r="L255" s="266" t="s">
        <v>3438</v>
      </c>
      <c r="M255" s="267">
        <v>95</v>
      </c>
    </row>
    <row r="256" spans="1:61" x14ac:dyDescent="0.2">
      <c r="A256" s="417" t="s">
        <v>3458</v>
      </c>
      <c r="B256" s="439">
        <v>1</v>
      </c>
      <c r="C256" s="440" t="s">
        <v>5717</v>
      </c>
      <c r="D256" s="441">
        <v>13</v>
      </c>
      <c r="E256" s="469">
        <v>2</v>
      </c>
      <c r="F256" s="469" t="s">
        <v>4965</v>
      </c>
      <c r="G256" s="470">
        <v>92</v>
      </c>
      <c r="H256" s="439">
        <v>3</v>
      </c>
      <c r="I256" s="440" t="s">
        <v>4223</v>
      </c>
      <c r="J256" s="441">
        <v>70</v>
      </c>
      <c r="K256" s="265">
        <v>3</v>
      </c>
      <c r="L256" s="266" t="s">
        <v>3439</v>
      </c>
      <c r="M256" s="267">
        <v>143</v>
      </c>
    </row>
    <row r="257" spans="1:13" x14ac:dyDescent="0.2">
      <c r="A257" s="417" t="s">
        <v>3459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3460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3347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3440</v>
      </c>
      <c r="M258" s="267">
        <v>147</v>
      </c>
    </row>
    <row r="259" spans="1:13" x14ac:dyDescent="0.2">
      <c r="A259" s="417" t="s">
        <v>3461</v>
      </c>
      <c r="B259" s="439">
        <v>5</v>
      </c>
      <c r="C259" s="440" t="s">
        <v>5718</v>
      </c>
      <c r="D259" s="441">
        <v>24</v>
      </c>
      <c r="E259" s="469">
        <v>9</v>
      </c>
      <c r="F259" s="469" t="s">
        <v>4966</v>
      </c>
      <c r="G259" s="470">
        <v>88</v>
      </c>
      <c r="H259" s="439">
        <v>7</v>
      </c>
      <c r="I259" s="440" t="s">
        <v>4224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3462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4967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3441</v>
      </c>
      <c r="M260" s="267">
        <v>76</v>
      </c>
    </row>
    <row r="261" spans="1:13" x14ac:dyDescent="0.2">
      <c r="A261" s="417" t="s">
        <v>3463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4968</v>
      </c>
      <c r="G261" s="467">
        <v>111</v>
      </c>
      <c r="H261" s="448">
        <v>3</v>
      </c>
      <c r="I261" s="443" t="s">
        <v>4225</v>
      </c>
      <c r="J261" s="444">
        <v>66</v>
      </c>
      <c r="K261" s="268">
        <v>2</v>
      </c>
      <c r="L261" s="269" t="s">
        <v>3442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44937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4038</v>
      </c>
      <c r="C23" s="2" t="s">
        <v>4791</v>
      </c>
      <c r="D23" s="2" t="s">
        <v>5542</v>
      </c>
      <c r="E23" s="2" t="s">
        <v>5543</v>
      </c>
      <c r="F23" s="2" t="s">
        <v>5544</v>
      </c>
      <c r="G23" s="396"/>
      <c r="H23" s="2" t="s">
        <v>4039</v>
      </c>
      <c r="I23" s="2" t="s">
        <v>4792</v>
      </c>
      <c r="J23" s="2" t="s">
        <v>5545</v>
      </c>
      <c r="K23" s="2" t="s">
        <v>5543</v>
      </c>
      <c r="L23" s="2" t="s">
        <v>5544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44937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5731</v>
      </c>
      <c r="D8" s="462">
        <v>26</v>
      </c>
      <c r="E8" s="248">
        <v>1162</v>
      </c>
      <c r="F8" s="35" t="s">
        <v>4982</v>
      </c>
      <c r="G8" s="249">
        <v>30</v>
      </c>
      <c r="H8" s="313">
        <v>1012</v>
      </c>
      <c r="I8" s="461" t="s">
        <v>4239</v>
      </c>
      <c r="J8" s="462">
        <v>47</v>
      </c>
      <c r="K8" s="248">
        <v>1105</v>
      </c>
      <c r="L8" s="35" t="s">
        <v>3478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5720</v>
      </c>
      <c r="D9" s="441">
        <v>50</v>
      </c>
      <c r="E9" s="132">
        <v>3</v>
      </c>
      <c r="F9" t="s">
        <v>4970</v>
      </c>
      <c r="G9" s="133">
        <v>38</v>
      </c>
      <c r="H9" s="307">
        <v>3</v>
      </c>
      <c r="I9" s="440" t="s">
        <v>4227</v>
      </c>
      <c r="J9" s="441">
        <v>69</v>
      </c>
      <c r="K9" s="132">
        <v>4</v>
      </c>
      <c r="L9" t="s">
        <v>3466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5721</v>
      </c>
      <c r="D10" s="441">
        <v>37</v>
      </c>
      <c r="E10" s="132">
        <v>30</v>
      </c>
      <c r="F10" t="s">
        <v>4971</v>
      </c>
      <c r="G10" s="133">
        <v>56</v>
      </c>
      <c r="H10" s="439">
        <v>24</v>
      </c>
      <c r="I10" s="440" t="s">
        <v>4228</v>
      </c>
      <c r="J10" s="441">
        <v>51</v>
      </c>
      <c r="K10" s="132">
        <v>30</v>
      </c>
      <c r="L10" t="s">
        <v>3467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5722</v>
      </c>
      <c r="D12" s="441">
        <v>22</v>
      </c>
      <c r="E12" s="132">
        <v>667</v>
      </c>
      <c r="F12" t="s">
        <v>4972</v>
      </c>
      <c r="G12" s="133">
        <v>22</v>
      </c>
      <c r="H12" s="439">
        <v>561</v>
      </c>
      <c r="I12" s="440" t="s">
        <v>4229</v>
      </c>
      <c r="J12" s="441">
        <v>39</v>
      </c>
      <c r="K12" s="132">
        <v>654</v>
      </c>
      <c r="L12" t="s">
        <v>3468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5723</v>
      </c>
      <c r="D13" s="441">
        <v>15</v>
      </c>
      <c r="E13" s="132">
        <v>38</v>
      </c>
      <c r="F13" t="s">
        <v>4973</v>
      </c>
      <c r="G13" s="133">
        <v>27</v>
      </c>
      <c r="H13" s="439">
        <v>30</v>
      </c>
      <c r="I13" s="440" t="s">
        <v>4230</v>
      </c>
      <c r="J13" s="441">
        <v>52</v>
      </c>
      <c r="K13" s="132">
        <v>25</v>
      </c>
      <c r="L13" t="s">
        <v>3469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4183</v>
      </c>
      <c r="D14" s="441">
        <v>137</v>
      </c>
      <c r="E14" s="132">
        <v>2</v>
      </c>
      <c r="F14" t="s">
        <v>4974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3470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5724</v>
      </c>
      <c r="D15" s="441">
        <v>29</v>
      </c>
      <c r="E15" s="132">
        <v>147</v>
      </c>
      <c r="F15" t="s">
        <v>4975</v>
      </c>
      <c r="G15" s="133">
        <v>34</v>
      </c>
      <c r="H15" s="439">
        <v>140</v>
      </c>
      <c r="I15" s="440" t="s">
        <v>4231</v>
      </c>
      <c r="J15" s="441">
        <v>45</v>
      </c>
      <c r="K15" s="132">
        <v>129</v>
      </c>
      <c r="L15" t="s">
        <v>3471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5725</v>
      </c>
      <c r="D16" s="441">
        <v>38</v>
      </c>
      <c r="E16" s="132">
        <v>38</v>
      </c>
      <c r="F16" t="s">
        <v>4976</v>
      </c>
      <c r="G16" s="133">
        <v>39</v>
      </c>
      <c r="H16" s="439">
        <v>25</v>
      </c>
      <c r="I16" s="440" t="s">
        <v>4232</v>
      </c>
      <c r="J16" s="441">
        <v>102</v>
      </c>
      <c r="K16" s="132">
        <v>17</v>
      </c>
      <c r="L16" t="s">
        <v>3472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5726</v>
      </c>
      <c r="D17" s="441">
        <v>12</v>
      </c>
      <c r="E17" s="132">
        <v>2</v>
      </c>
      <c r="F17" t="s">
        <v>4977</v>
      </c>
      <c r="G17" s="133">
        <v>23</v>
      </c>
      <c r="H17" s="439">
        <v>10</v>
      </c>
      <c r="I17" s="440" t="s">
        <v>4233</v>
      </c>
      <c r="J17" s="441">
        <v>84</v>
      </c>
      <c r="K17" s="132">
        <v>89</v>
      </c>
      <c r="L17" t="s">
        <v>3473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3479</v>
      </c>
      <c r="B18" s="439">
        <v>89</v>
      </c>
      <c r="C18" s="440" t="s">
        <v>5727</v>
      </c>
      <c r="D18" s="441">
        <v>22</v>
      </c>
      <c r="E18" s="132">
        <v>96</v>
      </c>
      <c r="F18" t="s">
        <v>4978</v>
      </c>
      <c r="G18" s="133">
        <v>40</v>
      </c>
      <c r="H18" s="439">
        <v>102</v>
      </c>
      <c r="I18" s="440" t="s">
        <v>4234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4235</v>
      </c>
      <c r="J19" s="441">
        <v>12</v>
      </c>
      <c r="K19" s="132">
        <v>13</v>
      </c>
      <c r="L19" t="s">
        <v>3474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5728</v>
      </c>
      <c r="D20" s="441">
        <v>33</v>
      </c>
      <c r="E20" s="132">
        <v>57</v>
      </c>
      <c r="F20" t="s">
        <v>4979</v>
      </c>
      <c r="G20" s="133">
        <v>50</v>
      </c>
      <c r="H20" s="439">
        <v>34</v>
      </c>
      <c r="I20" s="440" t="s">
        <v>4236</v>
      </c>
      <c r="J20" s="441">
        <v>52</v>
      </c>
      <c r="K20" s="132">
        <v>56</v>
      </c>
      <c r="L20" t="s">
        <v>3475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5729</v>
      </c>
      <c r="D21" s="441">
        <v>47</v>
      </c>
      <c r="E21" s="132">
        <v>61</v>
      </c>
      <c r="F21" t="s">
        <v>4980</v>
      </c>
      <c r="G21" s="133">
        <v>38</v>
      </c>
      <c r="H21" s="439">
        <v>64</v>
      </c>
      <c r="I21" s="440" t="s">
        <v>4237</v>
      </c>
      <c r="J21" s="441">
        <v>77</v>
      </c>
      <c r="K21" s="132">
        <v>71</v>
      </c>
      <c r="L21" t="s">
        <v>3476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5730</v>
      </c>
      <c r="D22" s="444">
        <v>43</v>
      </c>
      <c r="E22" s="132">
        <v>19</v>
      </c>
      <c r="F22" t="s">
        <v>4981</v>
      </c>
      <c r="G22" s="133">
        <v>35</v>
      </c>
      <c r="H22" s="439">
        <v>12</v>
      </c>
      <c r="I22" s="440" t="s">
        <v>4238</v>
      </c>
      <c r="J22" s="441">
        <v>40</v>
      </c>
      <c r="K22" s="132">
        <v>16</v>
      </c>
      <c r="L22" t="s">
        <v>3477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5750</v>
      </c>
      <c r="D24" s="462">
        <v>36</v>
      </c>
      <c r="E24" s="248">
        <v>422</v>
      </c>
      <c r="F24" s="35" t="s">
        <v>5002</v>
      </c>
      <c r="G24" s="249">
        <v>35</v>
      </c>
      <c r="H24" s="313">
        <v>376</v>
      </c>
      <c r="I24" s="461" t="s">
        <v>4257</v>
      </c>
      <c r="J24" s="462">
        <v>63</v>
      </c>
      <c r="K24" s="248">
        <v>381</v>
      </c>
      <c r="L24" s="35" t="s">
        <v>3497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5732</v>
      </c>
      <c r="D25" s="441">
        <v>50</v>
      </c>
      <c r="E25" s="132">
        <v>3</v>
      </c>
      <c r="F25" t="s">
        <v>4983</v>
      </c>
      <c r="G25" s="133">
        <v>8</v>
      </c>
      <c r="H25" s="307">
        <v>5</v>
      </c>
      <c r="I25" s="440" t="s">
        <v>4240</v>
      </c>
      <c r="J25" s="441">
        <v>69</v>
      </c>
      <c r="K25" s="132">
        <v>7</v>
      </c>
      <c r="L25" t="s">
        <v>3480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5733</v>
      </c>
      <c r="D27" s="441">
        <v>9</v>
      </c>
      <c r="E27" s="132">
        <v>3</v>
      </c>
      <c r="F27" t="s">
        <v>4984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5734</v>
      </c>
      <c r="D28" s="441">
        <v>13</v>
      </c>
      <c r="E28" s="132">
        <v>7</v>
      </c>
      <c r="F28" t="s">
        <v>4985</v>
      </c>
      <c r="G28" s="133">
        <v>31</v>
      </c>
      <c r="H28" s="439">
        <v>7</v>
      </c>
      <c r="I28" s="440" t="s">
        <v>4241</v>
      </c>
      <c r="J28" s="441">
        <v>98</v>
      </c>
      <c r="K28" s="132">
        <v>7</v>
      </c>
      <c r="L28" t="s">
        <v>3481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5735</v>
      </c>
      <c r="D29" s="441">
        <v>30</v>
      </c>
      <c r="E29" s="132">
        <v>10</v>
      </c>
      <c r="F29" t="s">
        <v>4986</v>
      </c>
      <c r="G29" s="133">
        <v>121</v>
      </c>
      <c r="H29" s="439">
        <v>3</v>
      </c>
      <c r="I29" s="440" t="s">
        <v>4242</v>
      </c>
      <c r="J29" s="441">
        <v>76</v>
      </c>
      <c r="K29" s="132">
        <v>7</v>
      </c>
      <c r="L29" t="s">
        <v>3482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5736</v>
      </c>
      <c r="D30" s="441">
        <v>79</v>
      </c>
      <c r="E30" s="132">
        <v>63</v>
      </c>
      <c r="F30" t="s">
        <v>4987</v>
      </c>
      <c r="G30" s="133">
        <v>22</v>
      </c>
      <c r="H30" s="439">
        <v>64</v>
      </c>
      <c r="I30" s="440" t="s">
        <v>4243</v>
      </c>
      <c r="J30" s="441">
        <v>63</v>
      </c>
      <c r="K30" s="132">
        <v>61</v>
      </c>
      <c r="L30" t="s">
        <v>3483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5737</v>
      </c>
      <c r="D31" s="441">
        <v>5</v>
      </c>
      <c r="E31" s="132">
        <v>2</v>
      </c>
      <c r="F31" t="s">
        <v>4988</v>
      </c>
      <c r="G31" s="133">
        <v>63</v>
      </c>
      <c r="H31" s="439">
        <v>3</v>
      </c>
      <c r="I31" s="440" t="s">
        <v>4244</v>
      </c>
      <c r="J31" s="441">
        <v>98</v>
      </c>
      <c r="K31" s="132">
        <v>4</v>
      </c>
      <c r="L31" t="s">
        <v>3484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5738</v>
      </c>
      <c r="D32" s="441">
        <v>21</v>
      </c>
      <c r="E32" s="132">
        <v>39</v>
      </c>
      <c r="F32" t="s">
        <v>4989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3485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5739</v>
      </c>
      <c r="D33" s="441">
        <v>32</v>
      </c>
      <c r="E33" s="132">
        <v>37</v>
      </c>
      <c r="F33" t="s">
        <v>4990</v>
      </c>
      <c r="G33" s="133">
        <v>24</v>
      </c>
      <c r="H33" s="439">
        <v>51</v>
      </c>
      <c r="I33" s="440" t="s">
        <v>4245</v>
      </c>
      <c r="J33" s="441">
        <v>44</v>
      </c>
      <c r="K33" s="132">
        <v>38</v>
      </c>
      <c r="L33" t="s">
        <v>3486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5740</v>
      </c>
      <c r="D34" s="441">
        <v>33</v>
      </c>
      <c r="E34" s="132">
        <v>26</v>
      </c>
      <c r="F34" t="s">
        <v>4991</v>
      </c>
      <c r="G34" s="133">
        <v>26</v>
      </c>
      <c r="H34" s="439">
        <v>21</v>
      </c>
      <c r="I34" s="440" t="s">
        <v>4246</v>
      </c>
      <c r="J34" s="441">
        <v>47</v>
      </c>
      <c r="K34" s="132">
        <v>20</v>
      </c>
      <c r="L34" t="s">
        <v>3487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5741</v>
      </c>
      <c r="D35" s="441">
        <v>47</v>
      </c>
      <c r="E35" s="132">
        <v>9</v>
      </c>
      <c r="F35" t="s">
        <v>4992</v>
      </c>
      <c r="G35" s="133">
        <v>85</v>
      </c>
      <c r="H35" s="439">
        <v>13</v>
      </c>
      <c r="I35" s="440" t="s">
        <v>4247</v>
      </c>
      <c r="J35" s="441">
        <v>85</v>
      </c>
      <c r="K35" s="132">
        <v>16</v>
      </c>
      <c r="L35" t="s">
        <v>3488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5742</v>
      </c>
      <c r="D36" s="441">
        <v>40</v>
      </c>
      <c r="E36" s="132">
        <v>37</v>
      </c>
      <c r="F36" t="s">
        <v>4993</v>
      </c>
      <c r="G36" s="133">
        <v>59</v>
      </c>
      <c r="H36" s="439">
        <v>41</v>
      </c>
      <c r="I36" s="440" t="s">
        <v>4248</v>
      </c>
      <c r="J36" s="441">
        <v>70</v>
      </c>
      <c r="K36" s="132">
        <v>39</v>
      </c>
      <c r="L36" t="s">
        <v>3489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5743</v>
      </c>
      <c r="D37" s="441">
        <v>100</v>
      </c>
      <c r="E37" s="132">
        <v>2</v>
      </c>
      <c r="F37" t="s">
        <v>4994</v>
      </c>
      <c r="G37" s="133">
        <v>49</v>
      </c>
      <c r="H37" s="439">
        <v>1</v>
      </c>
      <c r="I37" s="440" t="s">
        <v>4249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5744</v>
      </c>
      <c r="D38" s="441">
        <v>13</v>
      </c>
      <c r="E38" s="132">
        <v>5</v>
      </c>
      <c r="F38" t="s">
        <v>4995</v>
      </c>
      <c r="G38" s="133">
        <v>88</v>
      </c>
      <c r="H38" s="439">
        <v>10</v>
      </c>
      <c r="I38" s="440" t="s">
        <v>4250</v>
      </c>
      <c r="J38" s="441">
        <v>44</v>
      </c>
      <c r="K38" s="132">
        <v>10</v>
      </c>
      <c r="L38" t="s">
        <v>3490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5745</v>
      </c>
      <c r="D39" s="441">
        <v>25</v>
      </c>
      <c r="E39" s="132">
        <v>13</v>
      </c>
      <c r="F39" t="s">
        <v>4996</v>
      </c>
      <c r="G39" s="133">
        <v>69</v>
      </c>
      <c r="H39" s="439">
        <v>18</v>
      </c>
      <c r="I39" s="440" t="s">
        <v>4251</v>
      </c>
      <c r="J39" s="441">
        <v>85</v>
      </c>
      <c r="K39" s="132">
        <v>10</v>
      </c>
      <c r="L39" t="s">
        <v>3491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5746</v>
      </c>
      <c r="D40" s="441">
        <v>25</v>
      </c>
      <c r="E40" s="132">
        <v>11</v>
      </c>
      <c r="F40" t="s">
        <v>4997</v>
      </c>
      <c r="G40" s="133">
        <v>60</v>
      </c>
      <c r="H40" s="439">
        <v>13</v>
      </c>
      <c r="I40" s="440" t="s">
        <v>4252</v>
      </c>
      <c r="J40" s="441">
        <v>86</v>
      </c>
      <c r="K40" s="132">
        <v>14</v>
      </c>
      <c r="L40" t="s">
        <v>3492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4998</v>
      </c>
      <c r="G41" s="133">
        <v>54</v>
      </c>
      <c r="H41" s="439">
        <v>4</v>
      </c>
      <c r="I41" s="440" t="s">
        <v>4253</v>
      </c>
      <c r="J41" s="441">
        <v>115</v>
      </c>
      <c r="K41" s="132">
        <v>4</v>
      </c>
      <c r="L41" t="s">
        <v>3493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5747</v>
      </c>
      <c r="D42" s="441">
        <v>15</v>
      </c>
      <c r="E42" s="132">
        <v>5</v>
      </c>
      <c r="F42" t="s">
        <v>4999</v>
      </c>
      <c r="G42" s="133">
        <v>90</v>
      </c>
      <c r="H42" s="439">
        <v>6</v>
      </c>
      <c r="I42" s="440" t="s">
        <v>4254</v>
      </c>
      <c r="J42" s="441">
        <v>96</v>
      </c>
      <c r="K42" s="132">
        <v>10</v>
      </c>
      <c r="L42" t="s">
        <v>3494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5748</v>
      </c>
      <c r="D43" s="441">
        <v>23</v>
      </c>
      <c r="E43" s="132">
        <v>138</v>
      </c>
      <c r="F43" t="s">
        <v>5000</v>
      </c>
      <c r="G43" s="133">
        <v>28</v>
      </c>
      <c r="H43" s="439">
        <v>76</v>
      </c>
      <c r="I43" s="440" t="s">
        <v>4255</v>
      </c>
      <c r="J43" s="441">
        <v>68</v>
      </c>
      <c r="K43" s="132">
        <v>101</v>
      </c>
      <c r="L43" t="s">
        <v>3495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5749</v>
      </c>
      <c r="D44" s="444">
        <v>52</v>
      </c>
      <c r="E44" s="132">
        <v>9</v>
      </c>
      <c r="F44" t="s">
        <v>5001</v>
      </c>
      <c r="G44" s="133">
        <v>13</v>
      </c>
      <c r="H44" s="439">
        <v>3</v>
      </c>
      <c r="I44" s="440" t="s">
        <v>4256</v>
      </c>
      <c r="J44" s="441">
        <v>23</v>
      </c>
      <c r="K44" s="132">
        <v>3</v>
      </c>
      <c r="L44" t="s">
        <v>3496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44937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5768</v>
      </c>
      <c r="D49" s="462">
        <v>24</v>
      </c>
      <c r="E49" s="248">
        <v>407</v>
      </c>
      <c r="F49" s="35" t="s">
        <v>5021</v>
      </c>
      <c r="G49" s="249">
        <v>22</v>
      </c>
      <c r="H49" s="313">
        <v>387</v>
      </c>
      <c r="I49" s="461" t="s">
        <v>4276</v>
      </c>
      <c r="J49" s="462">
        <v>56</v>
      </c>
      <c r="K49" s="35">
        <v>439</v>
      </c>
      <c r="L49" s="35" t="s">
        <v>3518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5751</v>
      </c>
      <c r="D50" s="441">
        <v>23</v>
      </c>
      <c r="E50" s="132">
        <v>6</v>
      </c>
      <c r="F50" t="s">
        <v>5003</v>
      </c>
      <c r="G50" s="133">
        <v>8</v>
      </c>
      <c r="H50" s="307">
        <v>6</v>
      </c>
      <c r="I50" s="440" t="s">
        <v>4258</v>
      </c>
      <c r="J50" s="441">
        <v>63</v>
      </c>
      <c r="K50" s="132">
        <v>6</v>
      </c>
      <c r="L50" t="s">
        <v>3498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5752</v>
      </c>
      <c r="D51" s="441">
        <v>44</v>
      </c>
      <c r="E51" s="132">
        <v>3</v>
      </c>
      <c r="F51" t="s">
        <v>5004</v>
      </c>
      <c r="G51" s="133">
        <v>42</v>
      </c>
      <c r="H51" s="439">
        <v>2</v>
      </c>
      <c r="I51" s="440" t="s">
        <v>4259</v>
      </c>
      <c r="J51" s="441">
        <v>177</v>
      </c>
      <c r="K51" s="132">
        <v>5</v>
      </c>
      <c r="L51" t="s">
        <v>3499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5753</v>
      </c>
      <c r="D52" s="441">
        <v>36</v>
      </c>
      <c r="E52" s="132">
        <v>8</v>
      </c>
      <c r="F52" t="s">
        <v>5005</v>
      </c>
      <c r="G52" s="133">
        <v>15</v>
      </c>
      <c r="H52" s="439">
        <v>12</v>
      </c>
      <c r="I52" s="440" t="s">
        <v>4260</v>
      </c>
      <c r="J52" s="441">
        <v>77</v>
      </c>
      <c r="K52" s="132">
        <v>14</v>
      </c>
      <c r="L52" t="s">
        <v>3500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5754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3287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5006</v>
      </c>
      <c r="G54" s="133">
        <v>4</v>
      </c>
      <c r="H54" s="439">
        <v>1</v>
      </c>
      <c r="I54" s="440" t="s">
        <v>3504</v>
      </c>
      <c r="J54" s="441">
        <v>36</v>
      </c>
      <c r="K54" s="132">
        <v>1</v>
      </c>
      <c r="L54" t="s">
        <v>3288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5755</v>
      </c>
      <c r="D55" s="441">
        <v>10</v>
      </c>
      <c r="E55" s="132">
        <v>4</v>
      </c>
      <c r="F55" t="s">
        <v>5007</v>
      </c>
      <c r="G55" s="133">
        <v>16</v>
      </c>
      <c r="H55" s="439">
        <v>1</v>
      </c>
      <c r="I55" s="440" t="s">
        <v>4071</v>
      </c>
      <c r="J55" s="441">
        <v>135</v>
      </c>
      <c r="K55" s="132">
        <v>7</v>
      </c>
      <c r="L55" t="s">
        <v>3501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5008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3502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5570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4261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4072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5756</v>
      </c>
      <c r="D59" s="441">
        <v>16</v>
      </c>
      <c r="E59" s="132">
        <v>27</v>
      </c>
      <c r="F59" t="s">
        <v>5009</v>
      </c>
      <c r="G59" s="133">
        <v>10</v>
      </c>
      <c r="H59" s="439">
        <v>22</v>
      </c>
      <c r="I59" s="440" t="s">
        <v>4262</v>
      </c>
      <c r="J59" s="441">
        <v>30</v>
      </c>
      <c r="K59" s="132">
        <v>27</v>
      </c>
      <c r="L59" t="s">
        <v>3503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5757</v>
      </c>
      <c r="D60" s="441">
        <v>22</v>
      </c>
      <c r="E60" s="132">
        <v>9</v>
      </c>
      <c r="F60" t="s">
        <v>5010</v>
      </c>
      <c r="G60" s="133">
        <v>24</v>
      </c>
      <c r="H60" s="439">
        <v>6</v>
      </c>
      <c r="I60" s="440" t="s">
        <v>4263</v>
      </c>
      <c r="J60" s="441">
        <v>57</v>
      </c>
      <c r="K60" s="132">
        <v>5</v>
      </c>
      <c r="L60" t="s">
        <v>3504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5758</v>
      </c>
      <c r="D61" s="441">
        <v>3</v>
      </c>
      <c r="E61" s="132">
        <v>3</v>
      </c>
      <c r="F61" t="s">
        <v>5011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5759</v>
      </c>
      <c r="D62" s="441">
        <v>16</v>
      </c>
      <c r="E62" s="132">
        <v>205</v>
      </c>
      <c r="F62" t="s">
        <v>5012</v>
      </c>
      <c r="G62" s="133">
        <v>22</v>
      </c>
      <c r="H62" s="439">
        <v>217</v>
      </c>
      <c r="I62" s="440" t="s">
        <v>4264</v>
      </c>
      <c r="J62" s="441">
        <v>50</v>
      </c>
      <c r="K62" s="132">
        <v>234</v>
      </c>
      <c r="L62" t="s">
        <v>3505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5760</v>
      </c>
      <c r="D63" s="441">
        <v>63</v>
      </c>
      <c r="E63" s="132">
        <v>6</v>
      </c>
      <c r="F63" t="s">
        <v>4051</v>
      </c>
      <c r="G63" s="133">
        <v>20</v>
      </c>
      <c r="H63" s="439">
        <v>5</v>
      </c>
      <c r="I63" s="440" t="s">
        <v>4265</v>
      </c>
      <c r="J63" s="441">
        <v>45</v>
      </c>
      <c r="K63" s="132">
        <v>9</v>
      </c>
      <c r="L63" t="s">
        <v>3506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4266</v>
      </c>
      <c r="J64" s="441">
        <v>133</v>
      </c>
      <c r="K64" s="132">
        <v>2</v>
      </c>
      <c r="L64" t="s">
        <v>3507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3508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5761</v>
      </c>
      <c r="D66" s="441">
        <v>24</v>
      </c>
      <c r="E66" s="132">
        <v>4</v>
      </c>
      <c r="F66" t="s">
        <v>5013</v>
      </c>
      <c r="G66" s="133">
        <v>11</v>
      </c>
      <c r="H66" s="439">
        <v>6</v>
      </c>
      <c r="I66" s="440" t="s">
        <v>4267</v>
      </c>
      <c r="J66" s="441">
        <v>14</v>
      </c>
      <c r="K66" s="132">
        <v>4</v>
      </c>
      <c r="L66" t="s">
        <v>3509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5762</v>
      </c>
      <c r="D67" s="441">
        <v>28</v>
      </c>
      <c r="E67" s="132">
        <v>18</v>
      </c>
      <c r="F67" t="s">
        <v>5014</v>
      </c>
      <c r="G67" s="133">
        <v>42</v>
      </c>
      <c r="H67" s="439">
        <v>7</v>
      </c>
      <c r="I67" s="440" t="s">
        <v>4268</v>
      </c>
      <c r="J67" s="441">
        <v>130</v>
      </c>
      <c r="K67" s="132">
        <v>8</v>
      </c>
      <c r="L67" t="s">
        <v>3510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5763</v>
      </c>
      <c r="D68" s="441">
        <v>86</v>
      </c>
      <c r="E68" s="132">
        <v>3</v>
      </c>
      <c r="F68" t="s">
        <v>5015</v>
      </c>
      <c r="G68" s="133">
        <v>5</v>
      </c>
      <c r="H68" s="439">
        <v>9</v>
      </c>
      <c r="I68" s="440" t="s">
        <v>4269</v>
      </c>
      <c r="J68" s="441">
        <v>44</v>
      </c>
      <c r="K68" s="132">
        <v>7</v>
      </c>
      <c r="L68" t="s">
        <v>3511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4064</v>
      </c>
      <c r="D69" s="441">
        <v>9</v>
      </c>
      <c r="E69" s="132">
        <v>4</v>
      </c>
      <c r="F69" t="s">
        <v>5016</v>
      </c>
      <c r="G69" s="133">
        <v>4</v>
      </c>
      <c r="H69" s="439">
        <v>3</v>
      </c>
      <c r="I69" s="440" t="s">
        <v>4270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4271</v>
      </c>
      <c r="J70" s="441">
        <v>116</v>
      </c>
      <c r="K70" s="132">
        <v>2</v>
      </c>
      <c r="L70" t="s">
        <v>3512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3297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5764</v>
      </c>
      <c r="D72" s="441">
        <v>34</v>
      </c>
      <c r="E72" s="132">
        <v>6</v>
      </c>
      <c r="F72" t="s">
        <v>5017</v>
      </c>
      <c r="G72" s="133">
        <v>10</v>
      </c>
      <c r="H72" s="439">
        <v>3</v>
      </c>
      <c r="I72" s="440" t="s">
        <v>4272</v>
      </c>
      <c r="J72" s="441">
        <v>168</v>
      </c>
      <c r="K72" s="132">
        <v>8</v>
      </c>
      <c r="L72" t="s">
        <v>3513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4331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3470</v>
      </c>
      <c r="J73" s="441">
        <v>155</v>
      </c>
      <c r="K73" s="132">
        <v>2</v>
      </c>
      <c r="L73" t="s">
        <v>3514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5765</v>
      </c>
      <c r="D74" s="441">
        <v>34</v>
      </c>
      <c r="E74" s="132">
        <v>79</v>
      </c>
      <c r="F74" t="s">
        <v>5018</v>
      </c>
      <c r="G74" s="133">
        <v>21</v>
      </c>
      <c r="H74" s="439">
        <v>60</v>
      </c>
      <c r="I74" s="440" t="s">
        <v>4273</v>
      </c>
      <c r="J74" s="441">
        <v>58</v>
      </c>
      <c r="K74" s="132">
        <v>77</v>
      </c>
      <c r="L74" t="s">
        <v>3515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5766</v>
      </c>
      <c r="D75" s="441">
        <v>32</v>
      </c>
      <c r="E75" s="132">
        <v>7</v>
      </c>
      <c r="F75" t="s">
        <v>5019</v>
      </c>
      <c r="G75" s="133">
        <v>23</v>
      </c>
      <c r="H75" s="439">
        <v>9</v>
      </c>
      <c r="I75" s="440" t="s">
        <v>4274</v>
      </c>
      <c r="J75" s="441">
        <v>83</v>
      </c>
      <c r="K75" s="132">
        <v>6</v>
      </c>
      <c r="L75" t="s">
        <v>3516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5767</v>
      </c>
      <c r="D76" s="441">
        <v>11</v>
      </c>
      <c r="E76" s="132">
        <v>8</v>
      </c>
      <c r="F76" t="s">
        <v>5020</v>
      </c>
      <c r="G76" s="133">
        <v>9</v>
      </c>
      <c r="H76" s="439">
        <v>6</v>
      </c>
      <c r="I76" s="440" t="s">
        <v>4275</v>
      </c>
      <c r="J76" s="441">
        <v>54</v>
      </c>
      <c r="K76" s="132">
        <v>6</v>
      </c>
      <c r="L76" t="s">
        <v>3517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44937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5788</v>
      </c>
      <c r="D81" s="462">
        <v>28</v>
      </c>
      <c r="E81" s="248">
        <v>6155</v>
      </c>
      <c r="F81" s="35" t="s">
        <v>5040</v>
      </c>
      <c r="G81" s="249">
        <v>25</v>
      </c>
      <c r="H81" s="313">
        <v>5018</v>
      </c>
      <c r="I81" s="461" t="s">
        <v>4295</v>
      </c>
      <c r="J81" s="462">
        <v>37</v>
      </c>
      <c r="K81" s="248">
        <v>5520</v>
      </c>
      <c r="L81" s="35" t="s">
        <v>3538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5769</v>
      </c>
      <c r="D82" s="441">
        <v>14</v>
      </c>
      <c r="E82" s="132">
        <v>31</v>
      </c>
      <c r="F82" t="s">
        <v>5022</v>
      </c>
      <c r="G82" s="133">
        <v>31</v>
      </c>
      <c r="H82" s="307">
        <v>40</v>
      </c>
      <c r="I82" s="440" t="s">
        <v>4277</v>
      </c>
      <c r="J82" s="441">
        <v>40</v>
      </c>
      <c r="K82" s="132">
        <v>58</v>
      </c>
      <c r="L82" t="s">
        <v>3519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5770</v>
      </c>
      <c r="D83" s="441">
        <v>16</v>
      </c>
      <c r="E83" s="132">
        <v>103</v>
      </c>
      <c r="F83" t="s">
        <v>5023</v>
      </c>
      <c r="G83" s="133">
        <v>21</v>
      </c>
      <c r="H83" s="439">
        <v>102</v>
      </c>
      <c r="I83" s="440" t="s">
        <v>4278</v>
      </c>
      <c r="J83" s="441">
        <v>38</v>
      </c>
      <c r="K83" s="132">
        <v>111</v>
      </c>
      <c r="L83" t="s">
        <v>3520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5771</v>
      </c>
      <c r="D84" s="441">
        <v>16</v>
      </c>
      <c r="E84" s="132">
        <v>148</v>
      </c>
      <c r="F84" t="s">
        <v>5024</v>
      </c>
      <c r="G84" s="133">
        <v>18</v>
      </c>
      <c r="H84" s="439">
        <v>106</v>
      </c>
      <c r="I84" s="440" t="s">
        <v>4279</v>
      </c>
      <c r="J84" s="441">
        <v>26</v>
      </c>
      <c r="K84" s="132">
        <v>123</v>
      </c>
      <c r="L84" t="s">
        <v>3521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5772</v>
      </c>
      <c r="D85" s="441">
        <v>19</v>
      </c>
      <c r="E85" s="132">
        <v>78</v>
      </c>
      <c r="F85" t="s">
        <v>5025</v>
      </c>
      <c r="G85" s="133">
        <v>25</v>
      </c>
      <c r="H85" s="439">
        <v>63</v>
      </c>
      <c r="I85" s="440" t="s">
        <v>4280</v>
      </c>
      <c r="J85" s="441">
        <v>28</v>
      </c>
      <c r="K85" s="132">
        <v>75</v>
      </c>
      <c r="L85" t="s">
        <v>3522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5773</v>
      </c>
      <c r="D86" s="441">
        <v>22</v>
      </c>
      <c r="E86" s="132">
        <v>283</v>
      </c>
      <c r="F86" t="s">
        <v>5026</v>
      </c>
      <c r="G86" s="133">
        <v>23</v>
      </c>
      <c r="H86" s="439">
        <v>228</v>
      </c>
      <c r="I86" s="440" t="s">
        <v>4281</v>
      </c>
      <c r="J86" s="441">
        <v>23</v>
      </c>
      <c r="K86" s="132">
        <v>222</v>
      </c>
      <c r="L86" t="s">
        <v>3523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5774</v>
      </c>
      <c r="D87" s="441">
        <v>22</v>
      </c>
      <c r="E87" s="132">
        <v>109</v>
      </c>
      <c r="F87" t="s">
        <v>5027</v>
      </c>
      <c r="G87" s="133">
        <v>22</v>
      </c>
      <c r="H87" s="439">
        <v>115</v>
      </c>
      <c r="I87" s="440" t="s">
        <v>4282</v>
      </c>
      <c r="J87" s="441">
        <v>34</v>
      </c>
      <c r="K87" s="132">
        <v>149</v>
      </c>
      <c r="L87" t="s">
        <v>3524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5775</v>
      </c>
      <c r="D88" s="441">
        <v>8</v>
      </c>
      <c r="E88" s="132">
        <v>71</v>
      </c>
      <c r="F88" t="s">
        <v>5028</v>
      </c>
      <c r="G88" s="133">
        <v>15</v>
      </c>
      <c r="H88" s="439">
        <v>73</v>
      </c>
      <c r="I88" s="440" t="s">
        <v>4283</v>
      </c>
      <c r="J88" s="441">
        <v>22</v>
      </c>
      <c r="K88" s="132">
        <v>83</v>
      </c>
      <c r="L88" t="s">
        <v>3525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5776</v>
      </c>
      <c r="D89" s="441">
        <v>14</v>
      </c>
      <c r="E89" s="132">
        <v>223</v>
      </c>
      <c r="F89" t="s">
        <v>5029</v>
      </c>
      <c r="G89" s="133">
        <v>21</v>
      </c>
      <c r="H89" s="439">
        <v>204</v>
      </c>
      <c r="I89" s="440" t="s">
        <v>4284</v>
      </c>
      <c r="J89" s="441">
        <v>28</v>
      </c>
      <c r="K89" s="132">
        <v>242</v>
      </c>
      <c r="L89" t="s">
        <v>3526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5777</v>
      </c>
      <c r="D90" s="441">
        <v>16</v>
      </c>
      <c r="E90" s="132">
        <v>31</v>
      </c>
      <c r="F90" t="s">
        <v>5030</v>
      </c>
      <c r="G90" s="133">
        <v>20</v>
      </c>
      <c r="H90" s="439">
        <v>35</v>
      </c>
      <c r="I90" s="440" t="s">
        <v>4285</v>
      </c>
      <c r="J90" s="441">
        <v>31</v>
      </c>
      <c r="K90" s="132">
        <v>49</v>
      </c>
      <c r="L90" t="s">
        <v>3527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5778</v>
      </c>
      <c r="D91" s="441">
        <v>36</v>
      </c>
      <c r="E91" s="132">
        <v>3536</v>
      </c>
      <c r="F91" t="s">
        <v>5031</v>
      </c>
      <c r="G91" s="133">
        <v>30</v>
      </c>
      <c r="H91" s="439">
        <v>2718</v>
      </c>
      <c r="I91" s="440" t="s">
        <v>4286</v>
      </c>
      <c r="J91" s="441">
        <v>43</v>
      </c>
      <c r="K91" s="132">
        <v>2981</v>
      </c>
      <c r="L91" t="s">
        <v>3528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5779</v>
      </c>
      <c r="D92" s="441">
        <v>10</v>
      </c>
      <c r="E92" s="132">
        <v>159</v>
      </c>
      <c r="F92" t="s">
        <v>5032</v>
      </c>
      <c r="G92" s="133">
        <v>23</v>
      </c>
      <c r="H92" s="439">
        <v>174</v>
      </c>
      <c r="I92" s="440" t="s">
        <v>4287</v>
      </c>
      <c r="J92" s="441">
        <v>31</v>
      </c>
      <c r="K92" s="132">
        <v>162</v>
      </c>
      <c r="L92" t="s">
        <v>3529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5780</v>
      </c>
      <c r="D93" s="441">
        <v>32</v>
      </c>
      <c r="E93" s="132">
        <v>20</v>
      </c>
      <c r="F93" t="s">
        <v>5033</v>
      </c>
      <c r="G93" s="133">
        <v>47</v>
      </c>
      <c r="H93" s="439">
        <v>13</v>
      </c>
      <c r="I93" s="440" t="s">
        <v>4288</v>
      </c>
      <c r="J93" s="441">
        <v>166</v>
      </c>
      <c r="K93" s="132">
        <v>13</v>
      </c>
      <c r="L93" t="s">
        <v>3530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3654</v>
      </c>
      <c r="B94" s="439">
        <v>65</v>
      </c>
      <c r="C94" s="440" t="s">
        <v>5781</v>
      </c>
      <c r="D94" s="441">
        <v>15</v>
      </c>
      <c r="E94" s="132">
        <v>88</v>
      </c>
      <c r="F94" t="s">
        <v>5034</v>
      </c>
      <c r="G94" s="133">
        <v>15</v>
      </c>
      <c r="H94" s="439">
        <v>57</v>
      </c>
      <c r="I94" s="440" t="s">
        <v>4289</v>
      </c>
      <c r="J94" s="441">
        <v>35</v>
      </c>
      <c r="K94" s="132">
        <v>73</v>
      </c>
      <c r="L94" t="s">
        <v>3531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5782</v>
      </c>
      <c r="D95" s="441">
        <v>12</v>
      </c>
      <c r="E95" s="132">
        <v>99</v>
      </c>
      <c r="F95" t="s">
        <v>5035</v>
      </c>
      <c r="G95" s="133">
        <v>20</v>
      </c>
      <c r="H95" s="439">
        <v>96</v>
      </c>
      <c r="I95" s="440" t="s">
        <v>4290</v>
      </c>
      <c r="J95" s="441">
        <v>31</v>
      </c>
      <c r="K95" s="132">
        <v>92</v>
      </c>
      <c r="L95" t="s">
        <v>3532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5783</v>
      </c>
      <c r="D96" s="441">
        <v>19</v>
      </c>
      <c r="E96" s="132">
        <v>129</v>
      </c>
      <c r="F96" t="s">
        <v>5036</v>
      </c>
      <c r="G96" s="133">
        <v>26</v>
      </c>
      <c r="H96" s="439">
        <v>107</v>
      </c>
      <c r="I96" s="440" t="s">
        <v>4291</v>
      </c>
      <c r="J96" s="441">
        <v>39</v>
      </c>
      <c r="K96" s="132">
        <v>110</v>
      </c>
      <c r="L96" t="s">
        <v>3533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5784</v>
      </c>
      <c r="D97" s="441">
        <v>14</v>
      </c>
      <c r="E97" s="132">
        <v>426</v>
      </c>
      <c r="F97" t="s">
        <v>5037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3534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5785</v>
      </c>
      <c r="D98" s="441">
        <v>18</v>
      </c>
      <c r="E98" s="132">
        <v>458</v>
      </c>
      <c r="F98" t="s">
        <v>5038</v>
      </c>
      <c r="G98" s="133">
        <v>17</v>
      </c>
      <c r="H98" s="439">
        <v>372</v>
      </c>
      <c r="I98" s="440" t="s">
        <v>4292</v>
      </c>
      <c r="J98" s="441">
        <v>28</v>
      </c>
      <c r="K98" s="132">
        <v>425</v>
      </c>
      <c r="L98" t="s">
        <v>3535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5786</v>
      </c>
      <c r="D99" s="441">
        <v>34</v>
      </c>
      <c r="E99" s="132">
        <v>24</v>
      </c>
      <c r="F99" t="s">
        <v>4255</v>
      </c>
      <c r="G99" s="133">
        <v>18</v>
      </c>
      <c r="H99" s="439">
        <v>19</v>
      </c>
      <c r="I99" s="440" t="s">
        <v>4293</v>
      </c>
      <c r="J99" s="441">
        <v>40</v>
      </c>
      <c r="K99" s="132">
        <v>24</v>
      </c>
      <c r="L99" t="s">
        <v>3536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5787</v>
      </c>
      <c r="D100" s="441">
        <v>10</v>
      </c>
      <c r="E100" s="132">
        <v>139</v>
      </c>
      <c r="F100" t="s">
        <v>5039</v>
      </c>
      <c r="G100" s="133">
        <v>14</v>
      </c>
      <c r="H100" s="439">
        <v>137</v>
      </c>
      <c r="I100" s="440" t="s">
        <v>4294</v>
      </c>
      <c r="J100" s="441">
        <v>25</v>
      </c>
      <c r="K100" s="132">
        <v>151</v>
      </c>
      <c r="L100" t="s">
        <v>3537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5797</v>
      </c>
      <c r="D102" s="480">
        <v>50</v>
      </c>
      <c r="E102" s="248">
        <v>640</v>
      </c>
      <c r="F102" s="35" t="s">
        <v>5050</v>
      </c>
      <c r="G102" s="249">
        <v>33</v>
      </c>
      <c r="H102" s="313">
        <v>565</v>
      </c>
      <c r="I102" s="461" t="s">
        <v>4304</v>
      </c>
      <c r="J102" s="462">
        <v>52</v>
      </c>
      <c r="K102" s="248">
        <v>593</v>
      </c>
      <c r="L102" s="35" t="s">
        <v>3548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5041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3539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5789</v>
      </c>
      <c r="D104" s="441">
        <v>44</v>
      </c>
      <c r="E104" s="132">
        <v>25</v>
      </c>
      <c r="F104" t="s">
        <v>5042</v>
      </c>
      <c r="G104" s="133">
        <v>36</v>
      </c>
      <c r="H104" s="439">
        <v>29</v>
      </c>
      <c r="I104" s="440" t="s">
        <v>4296</v>
      </c>
      <c r="J104" s="441">
        <v>101</v>
      </c>
      <c r="K104" s="132">
        <v>25</v>
      </c>
      <c r="L104" t="s">
        <v>3540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5790</v>
      </c>
      <c r="D105" s="441">
        <v>15</v>
      </c>
      <c r="E105" s="132">
        <v>108</v>
      </c>
      <c r="F105" t="s">
        <v>5043</v>
      </c>
      <c r="G105" s="133">
        <v>16</v>
      </c>
      <c r="H105" s="439">
        <v>101</v>
      </c>
      <c r="I105" s="440" t="s">
        <v>4297</v>
      </c>
      <c r="J105" s="441">
        <v>44</v>
      </c>
      <c r="K105" s="132">
        <v>113</v>
      </c>
      <c r="L105" t="s">
        <v>3541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5791</v>
      </c>
      <c r="D106" s="441">
        <v>31</v>
      </c>
      <c r="E106" s="132">
        <v>17</v>
      </c>
      <c r="F106" t="s">
        <v>5044</v>
      </c>
      <c r="G106" s="133">
        <v>19</v>
      </c>
      <c r="H106" s="439">
        <v>18</v>
      </c>
      <c r="I106" s="440" t="s">
        <v>4298</v>
      </c>
      <c r="J106" s="441">
        <v>55</v>
      </c>
      <c r="K106" s="132">
        <v>17</v>
      </c>
      <c r="L106" t="s">
        <v>3542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5792</v>
      </c>
      <c r="D107" s="441">
        <v>34</v>
      </c>
      <c r="E107" s="132">
        <v>120</v>
      </c>
      <c r="F107" t="s">
        <v>5045</v>
      </c>
      <c r="G107" s="133">
        <v>39</v>
      </c>
      <c r="H107" s="439">
        <v>95</v>
      </c>
      <c r="I107" s="440" t="s">
        <v>4299</v>
      </c>
      <c r="J107" s="441">
        <v>50</v>
      </c>
      <c r="K107" s="132">
        <v>84</v>
      </c>
      <c r="L107" t="s">
        <v>3543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5793</v>
      </c>
      <c r="D108" s="441">
        <v>22</v>
      </c>
      <c r="E108" s="132">
        <v>199</v>
      </c>
      <c r="F108" t="s">
        <v>5046</v>
      </c>
      <c r="G108" s="133">
        <v>41</v>
      </c>
      <c r="H108" s="439">
        <v>170</v>
      </c>
      <c r="I108" s="440" t="s">
        <v>4300</v>
      </c>
      <c r="J108" s="441">
        <v>62</v>
      </c>
      <c r="K108" s="132">
        <v>201</v>
      </c>
      <c r="L108" t="s">
        <v>3544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5794</v>
      </c>
      <c r="D110" s="441">
        <v>152</v>
      </c>
      <c r="E110" s="132">
        <v>102</v>
      </c>
      <c r="F110" t="s">
        <v>5047</v>
      </c>
      <c r="G110" s="133">
        <v>36</v>
      </c>
      <c r="H110" s="439">
        <v>97</v>
      </c>
      <c r="I110" s="440" t="s">
        <v>4301</v>
      </c>
      <c r="J110" s="441">
        <v>38</v>
      </c>
      <c r="K110" s="132">
        <v>95</v>
      </c>
      <c r="L110" t="s">
        <v>3545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5795</v>
      </c>
      <c r="D111" s="441">
        <v>30</v>
      </c>
      <c r="E111" s="132">
        <v>37</v>
      </c>
      <c r="F111" t="s">
        <v>5048</v>
      </c>
      <c r="G111" s="133">
        <v>30</v>
      </c>
      <c r="H111" s="439">
        <v>31</v>
      </c>
      <c r="I111" s="440" t="s">
        <v>4302</v>
      </c>
      <c r="J111" s="441">
        <v>48</v>
      </c>
      <c r="K111" s="132">
        <v>36</v>
      </c>
      <c r="L111" t="s">
        <v>3546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5796</v>
      </c>
      <c r="D112" s="441">
        <v>13</v>
      </c>
      <c r="E112" s="132">
        <v>31</v>
      </c>
      <c r="F112" t="s">
        <v>5049</v>
      </c>
      <c r="G112" s="133">
        <v>14</v>
      </c>
      <c r="H112" s="439">
        <v>24</v>
      </c>
      <c r="I112" s="440" t="s">
        <v>4303</v>
      </c>
      <c r="J112" s="441">
        <v>28</v>
      </c>
      <c r="K112" s="132">
        <v>21</v>
      </c>
      <c r="L112" t="s">
        <v>3547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44937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5812</v>
      </c>
      <c r="D117" s="462">
        <v>29</v>
      </c>
      <c r="E117" s="248">
        <v>1472</v>
      </c>
      <c r="F117" s="35" t="s">
        <v>5066</v>
      </c>
      <c r="G117" s="249">
        <v>29</v>
      </c>
      <c r="H117" s="313">
        <v>1211</v>
      </c>
      <c r="I117" s="461" t="s">
        <v>4319</v>
      </c>
      <c r="J117" s="462">
        <v>47</v>
      </c>
      <c r="K117" s="35">
        <v>1306</v>
      </c>
      <c r="L117" s="35" t="s">
        <v>3562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5798</v>
      </c>
      <c r="D118" s="441">
        <v>21</v>
      </c>
      <c r="E118" s="132">
        <v>120</v>
      </c>
      <c r="F118" t="s">
        <v>5051</v>
      </c>
      <c r="G118" s="133">
        <v>31</v>
      </c>
      <c r="H118" s="307">
        <v>110</v>
      </c>
      <c r="I118" s="440" t="s">
        <v>4305</v>
      </c>
      <c r="J118" s="441">
        <v>55</v>
      </c>
      <c r="K118" s="132">
        <v>132</v>
      </c>
      <c r="L118" t="s">
        <v>3549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5799</v>
      </c>
      <c r="D119" s="441">
        <v>21</v>
      </c>
      <c r="E119" s="132">
        <v>196</v>
      </c>
      <c r="F119" t="s">
        <v>5052</v>
      </c>
      <c r="G119" s="133">
        <v>23</v>
      </c>
      <c r="H119" s="439">
        <v>178</v>
      </c>
      <c r="I119" s="440" t="s">
        <v>4306</v>
      </c>
      <c r="J119" s="441">
        <v>44</v>
      </c>
      <c r="K119" s="132">
        <v>188</v>
      </c>
      <c r="L119" t="s">
        <v>3550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5800</v>
      </c>
      <c r="D120" s="441">
        <v>35</v>
      </c>
      <c r="E120" s="132">
        <v>23</v>
      </c>
      <c r="F120" t="s">
        <v>5053</v>
      </c>
      <c r="G120" s="133">
        <v>26</v>
      </c>
      <c r="H120" s="439">
        <v>18</v>
      </c>
      <c r="I120" s="440" t="s">
        <v>4307</v>
      </c>
      <c r="J120" s="441">
        <v>56</v>
      </c>
      <c r="K120" s="132">
        <v>14</v>
      </c>
      <c r="L120" t="s">
        <v>3551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5801</v>
      </c>
      <c r="D121" s="441">
        <v>7</v>
      </c>
      <c r="E121" s="132">
        <v>8</v>
      </c>
      <c r="F121" t="s">
        <v>5054</v>
      </c>
      <c r="G121" s="133">
        <v>30</v>
      </c>
      <c r="H121" s="439">
        <v>3</v>
      </c>
      <c r="I121" s="440" t="s">
        <v>4308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5802</v>
      </c>
      <c r="D122" s="441">
        <v>39</v>
      </c>
      <c r="E122" s="132">
        <v>239</v>
      </c>
      <c r="F122" t="s">
        <v>5055</v>
      </c>
      <c r="G122" s="133">
        <v>30</v>
      </c>
      <c r="H122" s="439">
        <v>209</v>
      </c>
      <c r="I122" s="440" t="s">
        <v>4309</v>
      </c>
      <c r="J122" s="441">
        <v>46</v>
      </c>
      <c r="K122" s="132">
        <v>224</v>
      </c>
      <c r="L122" t="s">
        <v>3552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5056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5803</v>
      </c>
      <c r="D124" s="441">
        <v>13</v>
      </c>
      <c r="E124" s="132">
        <v>33</v>
      </c>
      <c r="F124" t="s">
        <v>5057</v>
      </c>
      <c r="G124" s="133">
        <v>42</v>
      </c>
      <c r="H124" s="439">
        <v>37</v>
      </c>
      <c r="I124" s="440" t="s">
        <v>4310</v>
      </c>
      <c r="J124" s="441">
        <v>46</v>
      </c>
      <c r="K124" s="132">
        <v>24</v>
      </c>
      <c r="L124" t="s">
        <v>3553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5804</v>
      </c>
      <c r="D125" s="441">
        <v>28</v>
      </c>
      <c r="E125" s="132">
        <v>613</v>
      </c>
      <c r="F125" t="s">
        <v>5058</v>
      </c>
      <c r="G125" s="133">
        <v>30</v>
      </c>
      <c r="H125" s="439">
        <v>423</v>
      </c>
      <c r="I125" s="440" t="s">
        <v>4311</v>
      </c>
      <c r="J125" s="441">
        <v>44</v>
      </c>
      <c r="K125" s="132">
        <v>471</v>
      </c>
      <c r="L125" t="s">
        <v>3554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5805</v>
      </c>
      <c r="D126" s="441">
        <v>41</v>
      </c>
      <c r="E126" s="132">
        <v>15</v>
      </c>
      <c r="F126" t="s">
        <v>5059</v>
      </c>
      <c r="G126" s="133">
        <v>19</v>
      </c>
      <c r="H126" s="439">
        <v>17</v>
      </c>
      <c r="I126" s="440" t="s">
        <v>4312</v>
      </c>
      <c r="J126" s="441">
        <v>51</v>
      </c>
      <c r="K126" s="132">
        <v>20</v>
      </c>
      <c r="L126" t="s">
        <v>3555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5806</v>
      </c>
      <c r="D127" s="441">
        <v>35</v>
      </c>
      <c r="E127" s="132">
        <v>17</v>
      </c>
      <c r="F127" t="s">
        <v>5060</v>
      </c>
      <c r="G127" s="133">
        <v>19</v>
      </c>
      <c r="H127" s="439">
        <v>20</v>
      </c>
      <c r="I127" s="440" t="s">
        <v>4313</v>
      </c>
      <c r="J127" s="441">
        <v>56</v>
      </c>
      <c r="K127" s="132">
        <v>27</v>
      </c>
      <c r="L127" t="s">
        <v>3556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5807</v>
      </c>
      <c r="D128" s="441">
        <v>27</v>
      </c>
      <c r="E128" s="132">
        <v>51</v>
      </c>
      <c r="F128" t="s">
        <v>5061</v>
      </c>
      <c r="G128" s="133">
        <v>17</v>
      </c>
      <c r="H128" s="439">
        <v>43</v>
      </c>
      <c r="I128" s="440" t="s">
        <v>4314</v>
      </c>
      <c r="J128" s="441">
        <v>54</v>
      </c>
      <c r="K128" s="132">
        <v>57</v>
      </c>
      <c r="L128" t="s">
        <v>3557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5808</v>
      </c>
      <c r="D129" s="441">
        <v>41</v>
      </c>
      <c r="E129" s="132">
        <v>26</v>
      </c>
      <c r="F129" t="s">
        <v>5062</v>
      </c>
      <c r="G129" s="133">
        <v>39</v>
      </c>
      <c r="H129" s="439">
        <v>23</v>
      </c>
      <c r="I129" s="440" t="s">
        <v>4315</v>
      </c>
      <c r="J129" s="441">
        <v>46</v>
      </c>
      <c r="K129" s="132">
        <v>23</v>
      </c>
      <c r="L129" t="s">
        <v>3558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5809</v>
      </c>
      <c r="D130" s="441">
        <v>29</v>
      </c>
      <c r="E130" s="132">
        <v>101</v>
      </c>
      <c r="F130" t="s">
        <v>5063</v>
      </c>
      <c r="G130" s="133">
        <v>35</v>
      </c>
      <c r="H130" s="439">
        <v>101</v>
      </c>
      <c r="I130" s="440" t="s">
        <v>4316</v>
      </c>
      <c r="J130" s="441">
        <v>46</v>
      </c>
      <c r="K130" s="132">
        <v>89</v>
      </c>
      <c r="L130" t="s">
        <v>3559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5810</v>
      </c>
      <c r="D131" s="441">
        <v>47</v>
      </c>
      <c r="E131" s="132">
        <v>19</v>
      </c>
      <c r="F131" t="s">
        <v>5064</v>
      </c>
      <c r="G131" s="133">
        <v>23</v>
      </c>
      <c r="H131" s="439">
        <v>15</v>
      </c>
      <c r="I131" s="440" t="s">
        <v>4317</v>
      </c>
      <c r="J131" s="441">
        <v>54</v>
      </c>
      <c r="K131" s="132">
        <v>25</v>
      </c>
      <c r="L131" t="s">
        <v>3560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5811</v>
      </c>
      <c r="D132" s="444">
        <v>26</v>
      </c>
      <c r="E132" s="132">
        <v>9</v>
      </c>
      <c r="F132" t="s">
        <v>5065</v>
      </c>
      <c r="G132" s="133">
        <v>9</v>
      </c>
      <c r="H132" s="439">
        <v>14</v>
      </c>
      <c r="I132" s="440" t="s">
        <v>4318</v>
      </c>
      <c r="J132" s="441">
        <v>88</v>
      </c>
      <c r="K132" s="132">
        <v>11</v>
      </c>
      <c r="L132" t="s">
        <v>3561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44937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5834</v>
      </c>
      <c r="D137" s="462">
        <v>21</v>
      </c>
      <c r="E137" s="248">
        <v>693</v>
      </c>
      <c r="F137" s="35" t="s">
        <v>5089</v>
      </c>
      <c r="G137" s="249">
        <v>30</v>
      </c>
      <c r="H137" s="313">
        <v>625</v>
      </c>
      <c r="I137" s="461" t="s">
        <v>4343</v>
      </c>
      <c r="J137" s="462">
        <v>55</v>
      </c>
      <c r="K137" s="35">
        <v>640</v>
      </c>
      <c r="L137" s="35" t="s">
        <v>3585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5813</v>
      </c>
      <c r="D138" s="441">
        <v>4</v>
      </c>
      <c r="E138" s="132">
        <v>5</v>
      </c>
      <c r="F138" t="s">
        <v>5067</v>
      </c>
      <c r="G138" s="133">
        <v>17</v>
      </c>
      <c r="H138" s="307">
        <v>3</v>
      </c>
      <c r="I138" s="440" t="s">
        <v>4320</v>
      </c>
      <c r="J138" s="441">
        <v>55</v>
      </c>
      <c r="K138" s="132">
        <v>2</v>
      </c>
      <c r="L138" t="s">
        <v>3563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5814</v>
      </c>
      <c r="D139" s="441">
        <v>37</v>
      </c>
      <c r="E139" s="132">
        <v>2</v>
      </c>
      <c r="F139" t="s">
        <v>5068</v>
      </c>
      <c r="G139" s="133">
        <v>19</v>
      </c>
      <c r="H139" s="439">
        <v>2</v>
      </c>
      <c r="I139" s="440" t="s">
        <v>4128</v>
      </c>
      <c r="J139" s="441">
        <v>41</v>
      </c>
      <c r="K139" s="132">
        <v>4</v>
      </c>
      <c r="L139" t="s">
        <v>3564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5815</v>
      </c>
      <c r="D140" s="441">
        <v>12</v>
      </c>
      <c r="E140" s="132">
        <v>14</v>
      </c>
      <c r="F140" t="s">
        <v>5069</v>
      </c>
      <c r="G140" s="133">
        <v>36</v>
      </c>
      <c r="H140" s="439">
        <v>15</v>
      </c>
      <c r="I140" s="440" t="s">
        <v>4321</v>
      </c>
      <c r="J140" s="441">
        <v>46</v>
      </c>
      <c r="K140" s="132">
        <v>17</v>
      </c>
      <c r="L140" t="s">
        <v>3565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5816</v>
      </c>
      <c r="D141" s="441">
        <v>46</v>
      </c>
      <c r="E141" s="132">
        <v>6</v>
      </c>
      <c r="F141" t="s">
        <v>5070</v>
      </c>
      <c r="G141" s="133">
        <v>9</v>
      </c>
      <c r="H141" s="439">
        <v>12</v>
      </c>
      <c r="I141" s="440" t="s">
        <v>4322</v>
      </c>
      <c r="J141" s="441">
        <v>100</v>
      </c>
      <c r="K141" s="132">
        <v>11</v>
      </c>
      <c r="L141" t="s">
        <v>3566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5627</v>
      </c>
      <c r="D142" s="441">
        <v>19</v>
      </c>
      <c r="E142" s="132">
        <v>4</v>
      </c>
      <c r="F142" t="s">
        <v>5071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3567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5817</v>
      </c>
      <c r="D143" s="441">
        <v>4</v>
      </c>
      <c r="E143" s="132">
        <v>5</v>
      </c>
      <c r="F143" t="s">
        <v>5072</v>
      </c>
      <c r="G143" s="133">
        <v>44</v>
      </c>
      <c r="H143" s="439">
        <v>4</v>
      </c>
      <c r="I143" s="440" t="s">
        <v>4323</v>
      </c>
      <c r="J143" s="441">
        <v>153</v>
      </c>
      <c r="K143" s="132">
        <v>5</v>
      </c>
      <c r="L143" t="s">
        <v>3568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5818</v>
      </c>
      <c r="D144" s="441">
        <v>27</v>
      </c>
      <c r="E144" s="132">
        <v>3</v>
      </c>
      <c r="F144" t="s">
        <v>5073</v>
      </c>
      <c r="G144" s="133">
        <v>52</v>
      </c>
      <c r="H144" s="439">
        <v>5</v>
      </c>
      <c r="I144" s="440" t="s">
        <v>4324</v>
      </c>
      <c r="J144" s="441">
        <v>99</v>
      </c>
      <c r="K144" s="132">
        <v>4</v>
      </c>
      <c r="L144" t="s">
        <v>3569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5819</v>
      </c>
      <c r="D145" s="441">
        <v>17</v>
      </c>
      <c r="E145" s="132">
        <v>9</v>
      </c>
      <c r="F145" t="s">
        <v>5074</v>
      </c>
      <c r="G145" s="133">
        <v>23</v>
      </c>
      <c r="H145" s="439">
        <v>10</v>
      </c>
      <c r="I145" s="440" t="s">
        <v>4325</v>
      </c>
      <c r="J145" s="441">
        <v>21</v>
      </c>
      <c r="K145" s="132">
        <v>6</v>
      </c>
      <c r="L145" t="s">
        <v>3570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5820</v>
      </c>
      <c r="D146" s="441">
        <v>28</v>
      </c>
      <c r="E146" s="132">
        <v>22</v>
      </c>
      <c r="F146" t="s">
        <v>5075</v>
      </c>
      <c r="G146" s="133">
        <v>22</v>
      </c>
      <c r="H146" s="439">
        <v>19</v>
      </c>
      <c r="I146" s="440" t="s">
        <v>4326</v>
      </c>
      <c r="J146" s="441">
        <v>24</v>
      </c>
      <c r="K146" s="132">
        <v>16</v>
      </c>
      <c r="L146" t="s">
        <v>3571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5821</v>
      </c>
      <c r="D147" s="441">
        <v>33</v>
      </c>
      <c r="E147" s="132">
        <v>16</v>
      </c>
      <c r="F147" t="s">
        <v>5076</v>
      </c>
      <c r="G147" s="133">
        <v>44</v>
      </c>
      <c r="H147" s="439">
        <v>21</v>
      </c>
      <c r="I147" s="440" t="s">
        <v>4327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5822</v>
      </c>
      <c r="D148" s="441">
        <v>10</v>
      </c>
      <c r="E148" s="132">
        <v>9</v>
      </c>
      <c r="F148" t="s">
        <v>5077</v>
      </c>
      <c r="G148" s="133">
        <v>27</v>
      </c>
      <c r="H148" s="439">
        <v>9</v>
      </c>
      <c r="I148" s="440" t="s">
        <v>4328</v>
      </c>
      <c r="J148" s="441">
        <v>47</v>
      </c>
      <c r="K148" s="132">
        <v>9</v>
      </c>
      <c r="L148" t="s">
        <v>3572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5823</v>
      </c>
      <c r="D149" s="441">
        <v>42</v>
      </c>
      <c r="E149" s="132">
        <v>2</v>
      </c>
      <c r="F149" t="s">
        <v>4883</v>
      </c>
      <c r="G149" s="133">
        <v>3</v>
      </c>
      <c r="H149" s="439">
        <v>4</v>
      </c>
      <c r="I149" s="440" t="s">
        <v>4329</v>
      </c>
      <c r="J149" s="441">
        <v>97</v>
      </c>
      <c r="K149" s="132">
        <v>4</v>
      </c>
      <c r="L149" t="s">
        <v>3573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5824</v>
      </c>
      <c r="D150" s="441">
        <v>63</v>
      </c>
      <c r="E150" s="132">
        <v>3</v>
      </c>
      <c r="F150" t="s">
        <v>5078</v>
      </c>
      <c r="G150" s="133">
        <v>83</v>
      </c>
      <c r="H150" s="439">
        <v>7</v>
      </c>
      <c r="I150" s="440" t="s">
        <v>4330</v>
      </c>
      <c r="J150" s="441">
        <v>36</v>
      </c>
      <c r="K150" s="132">
        <v>7</v>
      </c>
      <c r="L150" t="s">
        <v>3574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5825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4331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5826</v>
      </c>
      <c r="D152" s="441">
        <v>25</v>
      </c>
      <c r="E152" s="132">
        <v>14</v>
      </c>
      <c r="F152" t="s">
        <v>5079</v>
      </c>
      <c r="G152" s="133">
        <v>12</v>
      </c>
      <c r="H152" s="439">
        <v>14</v>
      </c>
      <c r="I152" s="440" t="s">
        <v>4332</v>
      </c>
      <c r="J152" s="441">
        <v>51</v>
      </c>
      <c r="K152" s="132">
        <v>8</v>
      </c>
      <c r="L152" t="s">
        <v>3575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5827</v>
      </c>
      <c r="D153" s="441">
        <v>20</v>
      </c>
      <c r="E153" s="132">
        <v>80</v>
      </c>
      <c r="F153" t="s">
        <v>5080</v>
      </c>
      <c r="G153" s="133">
        <v>36</v>
      </c>
      <c r="H153" s="439">
        <v>67</v>
      </c>
      <c r="I153" s="440" t="s">
        <v>4333</v>
      </c>
      <c r="J153" s="441">
        <v>76</v>
      </c>
      <c r="K153" s="132">
        <v>67</v>
      </c>
      <c r="L153" t="s">
        <v>3576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5828</v>
      </c>
      <c r="D154" s="441">
        <v>28</v>
      </c>
      <c r="E154" s="132">
        <v>12</v>
      </c>
      <c r="F154" t="s">
        <v>5081</v>
      </c>
      <c r="G154" s="133">
        <v>174</v>
      </c>
      <c r="H154" s="439">
        <v>10</v>
      </c>
      <c r="I154" s="440" t="s">
        <v>4334</v>
      </c>
      <c r="J154" s="441">
        <v>87</v>
      </c>
      <c r="K154" s="132">
        <v>8</v>
      </c>
      <c r="L154" t="s">
        <v>3577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5829</v>
      </c>
      <c r="D155" s="441">
        <v>28</v>
      </c>
      <c r="E155" s="132">
        <v>12</v>
      </c>
      <c r="F155" t="s">
        <v>5082</v>
      </c>
      <c r="G155" s="133">
        <v>10</v>
      </c>
      <c r="H155" s="439">
        <v>5</v>
      </c>
      <c r="I155" s="440" t="s">
        <v>4335</v>
      </c>
      <c r="J155" s="441">
        <v>91</v>
      </c>
      <c r="K155" s="132">
        <v>6</v>
      </c>
      <c r="L155" t="s">
        <v>3578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4336</v>
      </c>
      <c r="J156" s="441">
        <v>83</v>
      </c>
      <c r="K156" s="132">
        <v>1</v>
      </c>
      <c r="L156" t="s">
        <v>3287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5830</v>
      </c>
      <c r="D157" s="441">
        <v>29</v>
      </c>
      <c r="E157" s="132">
        <v>6</v>
      </c>
      <c r="F157" t="s">
        <v>5083</v>
      </c>
      <c r="G157" s="133">
        <v>27</v>
      </c>
      <c r="H157" s="439">
        <v>2</v>
      </c>
      <c r="I157" s="440" t="s">
        <v>4337</v>
      </c>
      <c r="J157" s="441">
        <v>217</v>
      </c>
      <c r="K157" s="132">
        <v>7</v>
      </c>
      <c r="L157" t="s">
        <v>3579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5831</v>
      </c>
      <c r="D158" s="441">
        <v>17</v>
      </c>
      <c r="E158" s="132">
        <v>392</v>
      </c>
      <c r="F158" t="s">
        <v>5084</v>
      </c>
      <c r="G158" s="133">
        <v>26</v>
      </c>
      <c r="H158" s="439">
        <v>328</v>
      </c>
      <c r="I158" s="440" t="s">
        <v>4338</v>
      </c>
      <c r="J158" s="441">
        <v>43</v>
      </c>
      <c r="K158" s="132">
        <v>354</v>
      </c>
      <c r="L158" t="s">
        <v>3580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5832</v>
      </c>
      <c r="D159" s="441">
        <v>26</v>
      </c>
      <c r="E159" s="132">
        <v>53</v>
      </c>
      <c r="F159" t="s">
        <v>5085</v>
      </c>
      <c r="G159" s="133">
        <v>16</v>
      </c>
      <c r="H159" s="439">
        <v>59</v>
      </c>
      <c r="I159" s="440" t="s">
        <v>4339</v>
      </c>
      <c r="J159" s="441">
        <v>77</v>
      </c>
      <c r="K159" s="132">
        <v>51</v>
      </c>
      <c r="L159" t="s">
        <v>3581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5642</v>
      </c>
      <c r="D160" s="441">
        <v>27</v>
      </c>
      <c r="E160" s="132">
        <v>4</v>
      </c>
      <c r="F160" t="s">
        <v>5086</v>
      </c>
      <c r="G160" s="133">
        <v>14</v>
      </c>
      <c r="H160" s="439">
        <v>6</v>
      </c>
      <c r="I160" s="440" t="s">
        <v>4340</v>
      </c>
      <c r="J160" s="441">
        <v>137</v>
      </c>
      <c r="K160" s="132">
        <v>5</v>
      </c>
      <c r="L160" t="s">
        <v>3582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4064</v>
      </c>
      <c r="D161" s="441">
        <v>4</v>
      </c>
      <c r="E161" s="132">
        <v>6</v>
      </c>
      <c r="F161" t="s">
        <v>5087</v>
      </c>
      <c r="G161" s="133">
        <v>48</v>
      </c>
      <c r="H161" s="439">
        <v>5</v>
      </c>
      <c r="I161" s="440" t="s">
        <v>4341</v>
      </c>
      <c r="J161" s="441">
        <v>44</v>
      </c>
      <c r="K161" s="132">
        <v>5</v>
      </c>
      <c r="L161" t="s">
        <v>3583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5833</v>
      </c>
      <c r="D162" s="444">
        <v>17</v>
      </c>
      <c r="E162" s="132">
        <v>13</v>
      </c>
      <c r="F162" t="s">
        <v>5088</v>
      </c>
      <c r="G162" s="133">
        <v>38</v>
      </c>
      <c r="H162" s="439">
        <v>13</v>
      </c>
      <c r="I162" s="440" t="s">
        <v>4342</v>
      </c>
      <c r="J162" s="441">
        <v>56</v>
      </c>
      <c r="K162" s="132">
        <v>20</v>
      </c>
      <c r="L162" t="s">
        <v>3584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5857</v>
      </c>
      <c r="D166" s="462">
        <v>42</v>
      </c>
      <c r="E166" s="248">
        <v>907</v>
      </c>
      <c r="F166" s="35" t="s">
        <v>5112</v>
      </c>
      <c r="G166" s="249">
        <v>55</v>
      </c>
      <c r="H166" s="313">
        <v>752</v>
      </c>
      <c r="I166" s="461" t="s">
        <v>4364</v>
      </c>
      <c r="J166" s="462">
        <v>88</v>
      </c>
      <c r="K166" s="248">
        <v>862</v>
      </c>
      <c r="L166" s="35" t="s">
        <v>3607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5835</v>
      </c>
      <c r="D167" s="441">
        <v>25</v>
      </c>
      <c r="E167" s="132">
        <v>40</v>
      </c>
      <c r="F167" t="s">
        <v>5090</v>
      </c>
      <c r="G167" s="133">
        <v>38</v>
      </c>
      <c r="H167" s="307">
        <v>40</v>
      </c>
      <c r="I167" s="440" t="s">
        <v>4344</v>
      </c>
      <c r="J167" s="441">
        <v>43</v>
      </c>
      <c r="K167" s="132">
        <v>40</v>
      </c>
      <c r="L167" t="s">
        <v>3586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5836</v>
      </c>
      <c r="D168" s="441">
        <v>52</v>
      </c>
      <c r="E168" s="132">
        <v>21</v>
      </c>
      <c r="F168" t="s">
        <v>5091</v>
      </c>
      <c r="G168" s="133">
        <v>80</v>
      </c>
      <c r="H168" s="439">
        <v>14</v>
      </c>
      <c r="I168" s="440" t="s">
        <v>4345</v>
      </c>
      <c r="J168" s="441">
        <v>23</v>
      </c>
      <c r="K168" s="132">
        <v>15</v>
      </c>
      <c r="L168" t="s">
        <v>3587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5837</v>
      </c>
      <c r="D169" s="441">
        <v>42</v>
      </c>
      <c r="E169" s="132">
        <v>119</v>
      </c>
      <c r="F169" t="s">
        <v>5092</v>
      </c>
      <c r="G169" s="133">
        <v>76</v>
      </c>
      <c r="H169" s="439">
        <v>92</v>
      </c>
      <c r="I169" s="440" t="s">
        <v>4346</v>
      </c>
      <c r="J169" s="441">
        <v>84</v>
      </c>
      <c r="K169" s="132">
        <v>105</v>
      </c>
      <c r="L169" t="s">
        <v>3588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5838</v>
      </c>
      <c r="D170" s="441">
        <v>15</v>
      </c>
      <c r="E170" s="132">
        <v>55</v>
      </c>
      <c r="F170" t="s">
        <v>5093</v>
      </c>
      <c r="G170" s="133">
        <v>20</v>
      </c>
      <c r="H170" s="439">
        <v>43</v>
      </c>
      <c r="I170" s="440" t="s">
        <v>4347</v>
      </c>
      <c r="J170" s="441">
        <v>65</v>
      </c>
      <c r="K170" s="132">
        <v>53</v>
      </c>
      <c r="L170" t="s">
        <v>3589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5839</v>
      </c>
      <c r="D171" s="441">
        <v>27</v>
      </c>
      <c r="E171" s="132">
        <v>82</v>
      </c>
      <c r="F171" t="s">
        <v>5094</v>
      </c>
      <c r="G171" s="133">
        <v>37</v>
      </c>
      <c r="H171" s="439">
        <v>60</v>
      </c>
      <c r="I171" s="440" t="s">
        <v>4348</v>
      </c>
      <c r="J171" s="441">
        <v>62</v>
      </c>
      <c r="K171" s="132">
        <v>74</v>
      </c>
      <c r="L171" t="s">
        <v>3590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5840</v>
      </c>
      <c r="D172" s="441">
        <v>89</v>
      </c>
      <c r="E172" s="132">
        <v>61</v>
      </c>
      <c r="F172" t="s">
        <v>5095</v>
      </c>
      <c r="G172" s="133">
        <v>56</v>
      </c>
      <c r="H172" s="439">
        <v>58</v>
      </c>
      <c r="I172" s="440" t="s">
        <v>4349</v>
      </c>
      <c r="J172" s="441">
        <v>92</v>
      </c>
      <c r="K172" s="132">
        <v>77</v>
      </c>
      <c r="L172" t="s">
        <v>3591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5841</v>
      </c>
      <c r="D173" s="441">
        <v>36</v>
      </c>
      <c r="E173" s="132">
        <v>97</v>
      </c>
      <c r="F173" t="s">
        <v>5096</v>
      </c>
      <c r="G173" s="133">
        <v>55</v>
      </c>
      <c r="H173" s="439">
        <v>72</v>
      </c>
      <c r="I173" s="440" t="s">
        <v>4350</v>
      </c>
      <c r="J173" s="441">
        <v>100</v>
      </c>
      <c r="K173" s="132">
        <v>81</v>
      </c>
      <c r="L173" t="s">
        <v>3592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5842</v>
      </c>
      <c r="D174" s="441">
        <v>31</v>
      </c>
      <c r="E174" s="132">
        <v>20</v>
      </c>
      <c r="F174" t="s">
        <v>5097</v>
      </c>
      <c r="G174" s="133">
        <v>23</v>
      </c>
      <c r="H174" s="439">
        <v>20</v>
      </c>
      <c r="I174" s="440" t="s">
        <v>4351</v>
      </c>
      <c r="J174" s="441">
        <v>37</v>
      </c>
      <c r="K174" s="132">
        <v>20</v>
      </c>
      <c r="L174" t="s">
        <v>3593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5843</v>
      </c>
      <c r="D175" s="441">
        <v>60</v>
      </c>
      <c r="E175" s="132">
        <v>20</v>
      </c>
      <c r="F175" t="s">
        <v>5098</v>
      </c>
      <c r="G175" s="133">
        <v>61</v>
      </c>
      <c r="H175" s="439">
        <v>33</v>
      </c>
      <c r="I175" s="440" t="s">
        <v>4352</v>
      </c>
      <c r="J175" s="441">
        <v>112</v>
      </c>
      <c r="K175" s="132">
        <v>34</v>
      </c>
      <c r="L175" t="s">
        <v>3594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5844</v>
      </c>
      <c r="D176" s="441">
        <v>78</v>
      </c>
      <c r="E176" s="132">
        <v>11</v>
      </c>
      <c r="F176" t="s">
        <v>5099</v>
      </c>
      <c r="G176" s="133">
        <v>77</v>
      </c>
      <c r="H176" s="439">
        <v>10</v>
      </c>
      <c r="I176" s="440" t="s">
        <v>3287</v>
      </c>
      <c r="J176" s="441">
        <v>49</v>
      </c>
      <c r="K176" s="132">
        <v>9</v>
      </c>
      <c r="L176" t="s">
        <v>3595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5845</v>
      </c>
      <c r="D177" s="441">
        <v>51</v>
      </c>
      <c r="E177" s="132">
        <v>112</v>
      </c>
      <c r="F177" t="s">
        <v>5100</v>
      </c>
      <c r="G177" s="133">
        <v>58</v>
      </c>
      <c r="H177" s="439">
        <v>82</v>
      </c>
      <c r="I177" s="440" t="s">
        <v>4353</v>
      </c>
      <c r="J177" s="441">
        <v>98</v>
      </c>
      <c r="K177" s="132">
        <v>106</v>
      </c>
      <c r="L177" t="s">
        <v>3596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5846</v>
      </c>
      <c r="D178" s="441">
        <v>79</v>
      </c>
      <c r="E178" s="132">
        <v>35</v>
      </c>
      <c r="F178" t="s">
        <v>5101</v>
      </c>
      <c r="G178" s="133">
        <v>88</v>
      </c>
      <c r="H178" s="439">
        <v>21</v>
      </c>
      <c r="I178" s="440" t="s">
        <v>4354</v>
      </c>
      <c r="J178" s="441">
        <v>133</v>
      </c>
      <c r="K178" s="132">
        <v>30</v>
      </c>
      <c r="L178" t="s">
        <v>3597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5847</v>
      </c>
      <c r="D179" s="441">
        <v>32</v>
      </c>
      <c r="E179" s="132">
        <v>27</v>
      </c>
      <c r="F179" t="s">
        <v>5102</v>
      </c>
      <c r="G179" s="133">
        <v>37</v>
      </c>
      <c r="H179" s="439">
        <v>17</v>
      </c>
      <c r="I179" s="440" t="s">
        <v>4355</v>
      </c>
      <c r="J179" s="441">
        <v>74</v>
      </c>
      <c r="K179" s="132">
        <v>38</v>
      </c>
      <c r="L179" t="s">
        <v>3598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5848</v>
      </c>
      <c r="D180" s="441">
        <v>3</v>
      </c>
      <c r="E180" s="132">
        <v>2</v>
      </c>
      <c r="F180" t="s">
        <v>5103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5849</v>
      </c>
      <c r="D181" s="441">
        <v>32</v>
      </c>
      <c r="E181" s="132">
        <v>16</v>
      </c>
      <c r="F181" t="s">
        <v>5104</v>
      </c>
      <c r="G181" s="133">
        <v>48</v>
      </c>
      <c r="H181" s="439">
        <v>9</v>
      </c>
      <c r="I181" s="440" t="s">
        <v>4356</v>
      </c>
      <c r="J181" s="441">
        <v>90</v>
      </c>
      <c r="K181" s="132">
        <v>8</v>
      </c>
      <c r="L181" t="s">
        <v>3599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5850</v>
      </c>
      <c r="D182" s="441">
        <v>13</v>
      </c>
      <c r="E182" s="132">
        <v>15</v>
      </c>
      <c r="F182" t="s">
        <v>5105</v>
      </c>
      <c r="G182" s="133">
        <v>62</v>
      </c>
      <c r="H182" s="439">
        <v>11</v>
      </c>
      <c r="I182" s="440" t="s">
        <v>4357</v>
      </c>
      <c r="J182" s="441">
        <v>100</v>
      </c>
      <c r="K182" s="132">
        <v>13</v>
      </c>
      <c r="L182" t="s">
        <v>3600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5851</v>
      </c>
      <c r="D183" s="441">
        <v>28</v>
      </c>
      <c r="E183" s="132">
        <v>9</v>
      </c>
      <c r="F183" t="s">
        <v>5106</v>
      </c>
      <c r="G183" s="133">
        <v>59</v>
      </c>
      <c r="H183" s="439">
        <v>11</v>
      </c>
      <c r="I183" s="440" t="s">
        <v>4358</v>
      </c>
      <c r="J183" s="441">
        <v>121</v>
      </c>
      <c r="K183" s="132">
        <v>6</v>
      </c>
      <c r="L183" t="s">
        <v>3601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5852</v>
      </c>
      <c r="D184" s="441">
        <v>38</v>
      </c>
      <c r="E184" s="132">
        <v>22</v>
      </c>
      <c r="F184" t="s">
        <v>5107</v>
      </c>
      <c r="G184" s="133">
        <v>59</v>
      </c>
      <c r="H184" s="439">
        <v>32</v>
      </c>
      <c r="I184" s="440" t="s">
        <v>4359</v>
      </c>
      <c r="J184" s="441">
        <v>109</v>
      </c>
      <c r="K184" s="132">
        <v>27</v>
      </c>
      <c r="L184" t="s">
        <v>3602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5853</v>
      </c>
      <c r="D185" s="441">
        <v>46</v>
      </c>
      <c r="E185" s="132">
        <v>4</v>
      </c>
      <c r="F185" t="s">
        <v>5108</v>
      </c>
      <c r="G185" s="133">
        <v>17</v>
      </c>
      <c r="H185" s="439">
        <v>12</v>
      </c>
      <c r="I185" s="440" t="s">
        <v>4360</v>
      </c>
      <c r="J185" s="441">
        <v>67</v>
      </c>
      <c r="K185" s="132">
        <v>12</v>
      </c>
      <c r="L185" t="s">
        <v>3603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5854</v>
      </c>
      <c r="D186" s="441">
        <v>42</v>
      </c>
      <c r="E186" s="132">
        <v>25</v>
      </c>
      <c r="F186" t="s">
        <v>5109</v>
      </c>
      <c r="G186" s="133">
        <v>65</v>
      </c>
      <c r="H186" s="439">
        <v>31</v>
      </c>
      <c r="I186" s="440" t="s">
        <v>4361</v>
      </c>
      <c r="J186" s="441">
        <v>104</v>
      </c>
      <c r="K186" s="132">
        <v>30</v>
      </c>
      <c r="L186" t="s">
        <v>3604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5855</v>
      </c>
      <c r="D187" s="441">
        <v>28</v>
      </c>
      <c r="E187" s="132">
        <v>61</v>
      </c>
      <c r="F187" t="s">
        <v>5110</v>
      </c>
      <c r="G187" s="133">
        <v>44</v>
      </c>
      <c r="H187" s="439">
        <v>54</v>
      </c>
      <c r="I187" s="440" t="s">
        <v>4362</v>
      </c>
      <c r="J187" s="441">
        <v>83</v>
      </c>
      <c r="K187" s="132">
        <v>44</v>
      </c>
      <c r="L187" t="s">
        <v>3605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5856</v>
      </c>
      <c r="D188" s="441">
        <v>55</v>
      </c>
      <c r="E188" s="132">
        <v>53</v>
      </c>
      <c r="F188" t="s">
        <v>5111</v>
      </c>
      <c r="G188" s="133">
        <v>72</v>
      </c>
      <c r="H188" s="439">
        <v>30</v>
      </c>
      <c r="I188" s="440" t="s">
        <v>4363</v>
      </c>
      <c r="J188" s="441">
        <v>157</v>
      </c>
      <c r="K188" s="132">
        <v>40</v>
      </c>
      <c r="L188" t="s">
        <v>3606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5873</v>
      </c>
      <c r="D190" s="436">
        <v>21</v>
      </c>
      <c r="E190" s="248">
        <v>947</v>
      </c>
      <c r="F190" s="35" t="s">
        <v>5128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3623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5858</v>
      </c>
      <c r="D191" s="441">
        <v>22</v>
      </c>
      <c r="E191" s="132">
        <v>11</v>
      </c>
      <c r="F191" t="s">
        <v>5113</v>
      </c>
      <c r="G191" s="133">
        <v>8</v>
      </c>
      <c r="H191" s="307">
        <v>11</v>
      </c>
      <c r="I191" s="440" t="s">
        <v>4365</v>
      </c>
      <c r="J191" s="441">
        <v>37</v>
      </c>
      <c r="K191" s="132">
        <v>16</v>
      </c>
      <c r="L191" t="s">
        <v>3608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5859</v>
      </c>
      <c r="D192" s="441">
        <v>20</v>
      </c>
      <c r="E192" s="132">
        <v>25</v>
      </c>
      <c r="F192" t="s">
        <v>5114</v>
      </c>
      <c r="G192" s="133">
        <v>19</v>
      </c>
      <c r="H192" s="439">
        <v>12</v>
      </c>
      <c r="I192" s="440" t="s">
        <v>4366</v>
      </c>
      <c r="J192" s="441">
        <v>25</v>
      </c>
      <c r="K192" s="132">
        <v>17</v>
      </c>
      <c r="L192" t="s">
        <v>3609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5860</v>
      </c>
      <c r="D193" s="441">
        <v>12</v>
      </c>
      <c r="E193" s="132">
        <v>15</v>
      </c>
      <c r="F193" t="s">
        <v>5115</v>
      </c>
      <c r="G193" s="133">
        <v>46</v>
      </c>
      <c r="H193" s="439">
        <v>21</v>
      </c>
      <c r="I193" s="440" t="s">
        <v>4367</v>
      </c>
      <c r="J193" s="441">
        <v>54</v>
      </c>
      <c r="K193" s="132">
        <v>22</v>
      </c>
      <c r="L193" t="s">
        <v>3610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5861</v>
      </c>
      <c r="D194" s="441">
        <v>13</v>
      </c>
      <c r="E194" s="132">
        <v>17</v>
      </c>
      <c r="F194" t="s">
        <v>5116</v>
      </c>
      <c r="G194" s="133">
        <v>29</v>
      </c>
      <c r="H194" s="439">
        <v>20</v>
      </c>
      <c r="I194" s="440" t="s">
        <v>4368</v>
      </c>
      <c r="J194" s="441">
        <v>61</v>
      </c>
      <c r="K194" s="132">
        <v>14</v>
      </c>
      <c r="L194" t="s">
        <v>3611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5862</v>
      </c>
      <c r="D195" s="441">
        <v>21</v>
      </c>
      <c r="E195" s="132">
        <v>153</v>
      </c>
      <c r="F195" t="s">
        <v>5117</v>
      </c>
      <c r="G195" s="133">
        <v>17</v>
      </c>
      <c r="H195" s="439">
        <v>113</v>
      </c>
      <c r="I195" s="440" t="s">
        <v>4369</v>
      </c>
      <c r="J195" s="441">
        <v>32</v>
      </c>
      <c r="K195" s="132">
        <v>125</v>
      </c>
      <c r="L195" t="s">
        <v>3612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5863</v>
      </c>
      <c r="D196" s="441">
        <v>29</v>
      </c>
      <c r="E196" s="132">
        <v>139</v>
      </c>
      <c r="F196" t="s">
        <v>5118</v>
      </c>
      <c r="G196" s="133">
        <v>22</v>
      </c>
      <c r="H196" s="439">
        <v>145</v>
      </c>
      <c r="I196" s="440" t="s">
        <v>4370</v>
      </c>
      <c r="J196" s="441">
        <v>48</v>
      </c>
      <c r="K196" s="132">
        <v>133</v>
      </c>
      <c r="L196" t="s">
        <v>3613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5864</v>
      </c>
      <c r="D197" s="441">
        <v>13</v>
      </c>
      <c r="E197" s="132">
        <v>87</v>
      </c>
      <c r="F197" t="s">
        <v>5119</v>
      </c>
      <c r="G197" s="133">
        <v>27</v>
      </c>
      <c r="H197" s="439">
        <v>84</v>
      </c>
      <c r="I197" s="440" t="s">
        <v>4371</v>
      </c>
      <c r="J197" s="441">
        <v>30</v>
      </c>
      <c r="K197" s="132">
        <v>90</v>
      </c>
      <c r="L197" t="s">
        <v>3614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5865</v>
      </c>
      <c r="D198" s="441">
        <v>27</v>
      </c>
      <c r="E198" s="132">
        <v>39</v>
      </c>
      <c r="F198" t="s">
        <v>5120</v>
      </c>
      <c r="G198" s="133">
        <v>43</v>
      </c>
      <c r="H198" s="439">
        <v>34</v>
      </c>
      <c r="I198" s="440" t="s">
        <v>4372</v>
      </c>
      <c r="J198" s="441">
        <v>33</v>
      </c>
      <c r="K198" s="132">
        <v>39</v>
      </c>
      <c r="L198" t="s">
        <v>3615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5866</v>
      </c>
      <c r="D199" s="441">
        <v>5</v>
      </c>
      <c r="E199" s="132">
        <v>6</v>
      </c>
      <c r="F199" t="s">
        <v>5121</v>
      </c>
      <c r="G199" s="133">
        <v>16</v>
      </c>
      <c r="H199" s="439">
        <v>6</v>
      </c>
      <c r="I199" s="440" t="s">
        <v>4373</v>
      </c>
      <c r="J199" s="441">
        <v>21</v>
      </c>
      <c r="K199" s="132">
        <v>6</v>
      </c>
      <c r="L199" t="s">
        <v>3616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5867</v>
      </c>
      <c r="D200" s="441">
        <v>60</v>
      </c>
      <c r="E200" s="132">
        <v>14</v>
      </c>
      <c r="F200" t="s">
        <v>5122</v>
      </c>
      <c r="G200" s="133">
        <v>53</v>
      </c>
      <c r="H200" s="439">
        <v>17</v>
      </c>
      <c r="I200" s="440" t="s">
        <v>4374</v>
      </c>
      <c r="J200" s="441">
        <v>64</v>
      </c>
      <c r="K200" s="132">
        <v>18</v>
      </c>
      <c r="L200" t="s">
        <v>3617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5868</v>
      </c>
      <c r="D201" s="441">
        <v>36</v>
      </c>
      <c r="E201" s="132">
        <v>77</v>
      </c>
      <c r="F201" t="s">
        <v>5123</v>
      </c>
      <c r="G201" s="133">
        <v>28</v>
      </c>
      <c r="H201" s="439">
        <v>72</v>
      </c>
      <c r="I201" s="440" t="s">
        <v>4375</v>
      </c>
      <c r="J201" s="441">
        <v>39</v>
      </c>
      <c r="K201" s="132">
        <v>58</v>
      </c>
      <c r="L201" t="s">
        <v>3618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5869</v>
      </c>
      <c r="D202" s="441">
        <v>23</v>
      </c>
      <c r="E202" s="132">
        <v>62</v>
      </c>
      <c r="F202" t="s">
        <v>5124</v>
      </c>
      <c r="G202" s="133">
        <v>24</v>
      </c>
      <c r="H202" s="439">
        <v>56</v>
      </c>
      <c r="I202" s="440" t="s">
        <v>4376</v>
      </c>
      <c r="J202" s="441">
        <v>43</v>
      </c>
      <c r="K202" s="132">
        <v>45</v>
      </c>
      <c r="L202" t="s">
        <v>3619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5870</v>
      </c>
      <c r="D203" s="441">
        <v>10</v>
      </c>
      <c r="E203" s="132">
        <v>21</v>
      </c>
      <c r="F203" t="s">
        <v>5125</v>
      </c>
      <c r="G203" s="133">
        <v>45</v>
      </c>
      <c r="H203" s="439">
        <v>30</v>
      </c>
      <c r="I203" s="440" t="s">
        <v>4377</v>
      </c>
      <c r="J203" s="441">
        <v>30</v>
      </c>
      <c r="K203" s="132">
        <v>18</v>
      </c>
      <c r="L203" t="s">
        <v>3620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5871</v>
      </c>
      <c r="D204" s="441">
        <v>25</v>
      </c>
      <c r="E204" s="132">
        <v>4</v>
      </c>
      <c r="F204" t="s">
        <v>5126</v>
      </c>
      <c r="G204" s="133">
        <v>30</v>
      </c>
      <c r="H204" s="439">
        <v>6</v>
      </c>
      <c r="I204" s="440" t="s">
        <v>4378</v>
      </c>
      <c r="J204" s="441">
        <v>101</v>
      </c>
      <c r="K204" s="132">
        <v>10</v>
      </c>
      <c r="L204" t="s">
        <v>3621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5872</v>
      </c>
      <c r="D205" s="444">
        <v>17</v>
      </c>
      <c r="E205" s="132">
        <v>277</v>
      </c>
      <c r="F205" t="s">
        <v>5127</v>
      </c>
      <c r="G205" s="133">
        <v>19</v>
      </c>
      <c r="H205" s="439">
        <v>238</v>
      </c>
      <c r="I205" s="440" t="s">
        <v>4379</v>
      </c>
      <c r="J205" s="441">
        <v>31</v>
      </c>
      <c r="K205" s="132">
        <v>277</v>
      </c>
      <c r="L205" t="s">
        <v>3622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44937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5901</v>
      </c>
      <c r="D209" s="462">
        <v>18</v>
      </c>
      <c r="E209" s="248">
        <v>2707</v>
      </c>
      <c r="F209" s="35" t="s">
        <v>5158</v>
      </c>
      <c r="G209" s="249">
        <v>26</v>
      </c>
      <c r="H209" s="313">
        <v>2613</v>
      </c>
      <c r="I209" s="461" t="s">
        <v>4409</v>
      </c>
      <c r="J209" s="462">
        <v>39</v>
      </c>
      <c r="K209" s="35">
        <v>2737</v>
      </c>
      <c r="L209" s="35" t="s">
        <v>3653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5874</v>
      </c>
      <c r="D210" s="441">
        <v>32</v>
      </c>
      <c r="E210" s="132">
        <v>8</v>
      </c>
      <c r="F210" t="s">
        <v>5129</v>
      </c>
      <c r="G210" s="133">
        <v>3</v>
      </c>
      <c r="H210" s="307">
        <v>6</v>
      </c>
      <c r="I210" s="440" t="s">
        <v>4380</v>
      </c>
      <c r="J210" s="441">
        <v>20</v>
      </c>
      <c r="K210" s="132">
        <v>6</v>
      </c>
      <c r="L210" t="s">
        <v>3624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5875</v>
      </c>
      <c r="D211" s="441">
        <v>15</v>
      </c>
      <c r="E211" s="132">
        <v>352</v>
      </c>
      <c r="F211" t="s">
        <v>5130</v>
      </c>
      <c r="G211" s="133">
        <v>24</v>
      </c>
      <c r="H211" s="439">
        <v>318</v>
      </c>
      <c r="I211" s="440" t="s">
        <v>4381</v>
      </c>
      <c r="J211" s="441">
        <v>35</v>
      </c>
      <c r="K211" s="132">
        <v>321</v>
      </c>
      <c r="L211" t="s">
        <v>3625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5131</v>
      </c>
      <c r="G212" s="133">
        <v>3</v>
      </c>
      <c r="H212" s="439">
        <v>11</v>
      </c>
      <c r="I212" s="440" t="s">
        <v>4382</v>
      </c>
      <c r="J212" s="441">
        <v>20</v>
      </c>
      <c r="K212" s="132">
        <v>13</v>
      </c>
      <c r="L212" t="s">
        <v>3626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5876</v>
      </c>
      <c r="D213" s="441">
        <v>3</v>
      </c>
      <c r="E213" s="132">
        <v>5</v>
      </c>
      <c r="F213" t="s">
        <v>5132</v>
      </c>
      <c r="G213" s="133">
        <v>79</v>
      </c>
      <c r="H213" s="439">
        <v>3</v>
      </c>
      <c r="I213" s="440" t="s">
        <v>4383</v>
      </c>
      <c r="J213" s="441">
        <v>109</v>
      </c>
      <c r="K213" s="132">
        <v>4</v>
      </c>
      <c r="L213" t="s">
        <v>3627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5877</v>
      </c>
      <c r="D214" s="441">
        <v>23</v>
      </c>
      <c r="E214" s="132">
        <v>97</v>
      </c>
      <c r="F214" t="s">
        <v>5133</v>
      </c>
      <c r="G214" s="133">
        <v>30</v>
      </c>
      <c r="H214" s="439">
        <v>90</v>
      </c>
      <c r="I214" s="440" t="s">
        <v>4384</v>
      </c>
      <c r="J214" s="441">
        <v>52</v>
      </c>
      <c r="K214" s="132">
        <v>115</v>
      </c>
      <c r="L214" t="s">
        <v>3628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5878</v>
      </c>
      <c r="D215" s="441">
        <v>19</v>
      </c>
      <c r="E215" s="132">
        <v>17</v>
      </c>
      <c r="F215" t="s">
        <v>5134</v>
      </c>
      <c r="G215" s="133">
        <v>62</v>
      </c>
      <c r="H215" s="439">
        <v>23</v>
      </c>
      <c r="I215" s="440" t="s">
        <v>4385</v>
      </c>
      <c r="J215" s="441">
        <v>38</v>
      </c>
      <c r="K215" s="132">
        <v>11</v>
      </c>
      <c r="L215" t="s">
        <v>3629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5879</v>
      </c>
      <c r="D216" s="441">
        <v>18</v>
      </c>
      <c r="E216" s="132">
        <v>47</v>
      </c>
      <c r="F216" t="s">
        <v>5135</v>
      </c>
      <c r="G216" s="133">
        <v>27</v>
      </c>
      <c r="H216" s="439">
        <v>26</v>
      </c>
      <c r="I216" s="440" t="s">
        <v>4386</v>
      </c>
      <c r="J216" s="441">
        <v>49</v>
      </c>
      <c r="K216" s="132">
        <v>36</v>
      </c>
      <c r="L216" t="s">
        <v>3630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5880</v>
      </c>
      <c r="D217" s="441">
        <v>18</v>
      </c>
      <c r="E217" s="132">
        <v>51</v>
      </c>
      <c r="F217" t="s">
        <v>5136</v>
      </c>
      <c r="G217" s="133">
        <v>30</v>
      </c>
      <c r="H217" s="439">
        <v>42</v>
      </c>
      <c r="I217" s="440" t="s">
        <v>4387</v>
      </c>
      <c r="J217" s="441">
        <v>34</v>
      </c>
      <c r="K217" s="132">
        <v>38</v>
      </c>
      <c r="L217" t="s">
        <v>3631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5881</v>
      </c>
      <c r="D218" s="441">
        <v>13</v>
      </c>
      <c r="E218" s="132">
        <v>39</v>
      </c>
      <c r="F218" t="s">
        <v>5137</v>
      </c>
      <c r="G218" s="133">
        <v>31</v>
      </c>
      <c r="H218" s="439">
        <v>32</v>
      </c>
      <c r="I218" s="440" t="s">
        <v>4388</v>
      </c>
      <c r="J218" s="441">
        <v>28</v>
      </c>
      <c r="K218" s="132">
        <v>27</v>
      </c>
      <c r="L218" t="s">
        <v>3632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5882</v>
      </c>
      <c r="D219" s="441">
        <v>34</v>
      </c>
      <c r="E219" s="132">
        <v>68</v>
      </c>
      <c r="F219" t="s">
        <v>5138</v>
      </c>
      <c r="G219" s="133">
        <v>27</v>
      </c>
      <c r="H219" s="439">
        <v>62</v>
      </c>
      <c r="I219" s="440" t="s">
        <v>4389</v>
      </c>
      <c r="J219" s="441">
        <v>47</v>
      </c>
      <c r="K219" s="132">
        <v>60</v>
      </c>
      <c r="L219" t="s">
        <v>3633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5692</v>
      </c>
      <c r="D220" s="441">
        <v>22</v>
      </c>
      <c r="E220" s="132">
        <v>1</v>
      </c>
      <c r="F220" t="s">
        <v>5139</v>
      </c>
      <c r="G220" s="133">
        <v>4</v>
      </c>
      <c r="H220" s="439">
        <v>2</v>
      </c>
      <c r="I220" s="440" t="s">
        <v>4390</v>
      </c>
      <c r="J220" s="441">
        <v>34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5883</v>
      </c>
      <c r="D221" s="441">
        <v>99</v>
      </c>
      <c r="E221" s="132">
        <v>17</v>
      </c>
      <c r="F221" t="s">
        <v>5140</v>
      </c>
      <c r="G221" s="133">
        <v>43</v>
      </c>
      <c r="H221" s="439">
        <v>10</v>
      </c>
      <c r="I221" s="440" t="s">
        <v>4391</v>
      </c>
      <c r="J221" s="441">
        <v>39</v>
      </c>
      <c r="K221" s="132">
        <v>12</v>
      </c>
      <c r="L221" t="s">
        <v>3635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5884</v>
      </c>
      <c r="D222" s="441">
        <v>22</v>
      </c>
      <c r="E222" s="132">
        <v>47</v>
      </c>
      <c r="F222" t="s">
        <v>5141</v>
      </c>
      <c r="G222" s="133">
        <v>26</v>
      </c>
      <c r="H222" s="439">
        <v>60</v>
      </c>
      <c r="I222" s="440" t="s">
        <v>4392</v>
      </c>
      <c r="J222" s="441">
        <v>25</v>
      </c>
      <c r="K222" s="132">
        <v>46</v>
      </c>
      <c r="L222" t="s">
        <v>3636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5885</v>
      </c>
      <c r="D223" s="441">
        <v>17</v>
      </c>
      <c r="E223" s="132">
        <v>285</v>
      </c>
      <c r="F223" t="s">
        <v>5142</v>
      </c>
      <c r="G223" s="133">
        <v>26</v>
      </c>
      <c r="H223" s="439">
        <v>289</v>
      </c>
      <c r="I223" s="440" t="s">
        <v>4393</v>
      </c>
      <c r="J223" s="441">
        <v>46</v>
      </c>
      <c r="K223" s="132">
        <v>285</v>
      </c>
      <c r="L223" t="s">
        <v>3637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5886</v>
      </c>
      <c r="D224" s="441">
        <v>17</v>
      </c>
      <c r="E224" s="132">
        <v>79</v>
      </c>
      <c r="F224" t="s">
        <v>5143</v>
      </c>
      <c r="G224" s="133">
        <v>38</v>
      </c>
      <c r="H224" s="439">
        <v>91</v>
      </c>
      <c r="I224" s="440" t="s">
        <v>4394</v>
      </c>
      <c r="J224" s="441">
        <v>52</v>
      </c>
      <c r="K224" s="132">
        <v>64</v>
      </c>
      <c r="L224" t="s">
        <v>3638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5887</v>
      </c>
      <c r="D225" s="441">
        <v>42</v>
      </c>
      <c r="E225" s="132">
        <v>94</v>
      </c>
      <c r="F225" t="s">
        <v>5144</v>
      </c>
      <c r="G225" s="133">
        <v>33</v>
      </c>
      <c r="H225" s="439">
        <v>95</v>
      </c>
      <c r="I225" s="440" t="s">
        <v>4395</v>
      </c>
      <c r="J225" s="441">
        <v>30</v>
      </c>
      <c r="K225" s="132">
        <v>101</v>
      </c>
      <c r="L225" t="s">
        <v>3639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5888</v>
      </c>
      <c r="D226" s="441">
        <v>11</v>
      </c>
      <c r="E226" s="132">
        <v>104</v>
      </c>
      <c r="F226" t="s">
        <v>5145</v>
      </c>
      <c r="G226" s="133">
        <v>22</v>
      </c>
      <c r="H226" s="439">
        <v>153</v>
      </c>
      <c r="I226" s="440" t="s">
        <v>4396</v>
      </c>
      <c r="J226" s="441">
        <v>39</v>
      </c>
      <c r="K226" s="132">
        <v>137</v>
      </c>
      <c r="L226" t="s">
        <v>3640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5889</v>
      </c>
      <c r="D227" s="441">
        <v>15</v>
      </c>
      <c r="E227" s="132">
        <v>9</v>
      </c>
      <c r="F227" t="s">
        <v>5146</v>
      </c>
      <c r="G227" s="133">
        <v>35</v>
      </c>
      <c r="H227" s="439">
        <v>5</v>
      </c>
      <c r="I227" s="440" t="s">
        <v>4397</v>
      </c>
      <c r="J227" s="441">
        <v>99</v>
      </c>
      <c r="K227" s="132">
        <v>14</v>
      </c>
      <c r="L227" t="s">
        <v>3641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5890</v>
      </c>
      <c r="D228" s="441">
        <v>11</v>
      </c>
      <c r="E228" s="132">
        <v>224</v>
      </c>
      <c r="F228" t="s">
        <v>5147</v>
      </c>
      <c r="G228" s="133">
        <v>15</v>
      </c>
      <c r="H228" s="439">
        <v>213</v>
      </c>
      <c r="I228" s="440" t="s">
        <v>4398</v>
      </c>
      <c r="J228" s="441">
        <v>29</v>
      </c>
      <c r="K228" s="132">
        <v>250</v>
      </c>
      <c r="L228" t="s">
        <v>3642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5891</v>
      </c>
      <c r="D229" s="441">
        <v>14</v>
      </c>
      <c r="E229" s="132">
        <v>11</v>
      </c>
      <c r="F229" t="s">
        <v>5148</v>
      </c>
      <c r="G229" s="133">
        <v>17</v>
      </c>
      <c r="H229" s="439">
        <v>13</v>
      </c>
      <c r="I229" s="440" t="s">
        <v>4399</v>
      </c>
      <c r="J229" s="441">
        <v>30</v>
      </c>
      <c r="K229" s="132">
        <v>17</v>
      </c>
      <c r="L229" t="s">
        <v>3643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5892</v>
      </c>
      <c r="D230" s="441">
        <v>29</v>
      </c>
      <c r="E230" s="132">
        <v>243</v>
      </c>
      <c r="F230" t="s">
        <v>5149</v>
      </c>
      <c r="G230" s="133">
        <v>38</v>
      </c>
      <c r="H230" s="439">
        <v>212</v>
      </c>
      <c r="I230" s="440" t="s">
        <v>4400</v>
      </c>
      <c r="J230" s="441">
        <v>59</v>
      </c>
      <c r="K230" s="132">
        <v>234</v>
      </c>
      <c r="L230" t="s">
        <v>3644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5893</v>
      </c>
      <c r="D231" s="441">
        <v>29</v>
      </c>
      <c r="E231" s="132">
        <v>5</v>
      </c>
      <c r="F231" t="s">
        <v>5150</v>
      </c>
      <c r="G231" s="133">
        <v>63</v>
      </c>
      <c r="H231" s="439">
        <v>6</v>
      </c>
      <c r="I231" s="440" t="s">
        <v>4401</v>
      </c>
      <c r="J231" s="441">
        <v>79</v>
      </c>
      <c r="K231" s="132">
        <v>3</v>
      </c>
      <c r="L231" t="s">
        <v>3645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5894</v>
      </c>
      <c r="D232" s="441">
        <v>28</v>
      </c>
      <c r="E232" s="132">
        <v>20</v>
      </c>
      <c r="F232" t="s">
        <v>5151</v>
      </c>
      <c r="G232" s="133">
        <v>9</v>
      </c>
      <c r="H232" s="439">
        <v>19</v>
      </c>
      <c r="I232" s="440" t="s">
        <v>4402</v>
      </c>
      <c r="J232" s="441">
        <v>65</v>
      </c>
      <c r="K232" s="132">
        <v>24</v>
      </c>
      <c r="L232" t="s">
        <v>3646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5895</v>
      </c>
      <c r="D233" s="441">
        <v>16</v>
      </c>
      <c r="E233" s="132">
        <v>161</v>
      </c>
      <c r="F233" t="s">
        <v>5152</v>
      </c>
      <c r="G233" s="133">
        <v>33</v>
      </c>
      <c r="H233" s="439">
        <v>142</v>
      </c>
      <c r="I233" s="440" t="s">
        <v>4403</v>
      </c>
      <c r="J233" s="441">
        <v>30</v>
      </c>
      <c r="K233" s="132">
        <v>198</v>
      </c>
      <c r="L233" t="s">
        <v>3647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5896</v>
      </c>
      <c r="D234" s="441">
        <v>28</v>
      </c>
      <c r="E234" s="132">
        <v>46</v>
      </c>
      <c r="F234" t="s">
        <v>5153</v>
      </c>
      <c r="G234" s="133">
        <v>30</v>
      </c>
      <c r="H234" s="439">
        <v>59</v>
      </c>
      <c r="I234" s="440" t="s">
        <v>4404</v>
      </c>
      <c r="J234" s="441">
        <v>90</v>
      </c>
      <c r="K234" s="132">
        <v>37</v>
      </c>
      <c r="L234" t="s">
        <v>3648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5897</v>
      </c>
      <c r="D235" s="441">
        <v>9</v>
      </c>
      <c r="E235" s="132">
        <v>81</v>
      </c>
      <c r="F235" t="s">
        <v>5154</v>
      </c>
      <c r="G235" s="133">
        <v>28</v>
      </c>
      <c r="H235" s="439">
        <v>57</v>
      </c>
      <c r="I235" s="440" t="s">
        <v>4405</v>
      </c>
      <c r="J235" s="441">
        <v>32</v>
      </c>
      <c r="K235" s="132">
        <v>82</v>
      </c>
      <c r="L235" t="s">
        <v>3649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5898</v>
      </c>
      <c r="D236" s="441">
        <v>11</v>
      </c>
      <c r="E236" s="132">
        <v>29</v>
      </c>
      <c r="F236" t="s">
        <v>5155</v>
      </c>
      <c r="G236" s="133">
        <v>13</v>
      </c>
      <c r="H236" s="439">
        <v>36</v>
      </c>
      <c r="I236" s="440" t="s">
        <v>4406</v>
      </c>
      <c r="J236" s="441">
        <v>32</v>
      </c>
      <c r="K236" s="132">
        <v>34</v>
      </c>
      <c r="L236" t="s">
        <v>3650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5899</v>
      </c>
      <c r="D237" s="441">
        <v>28</v>
      </c>
      <c r="E237" s="132">
        <v>16</v>
      </c>
      <c r="F237" t="s">
        <v>5156</v>
      </c>
      <c r="G237" s="133">
        <v>30</v>
      </c>
      <c r="H237" s="439">
        <v>17</v>
      </c>
      <c r="I237" s="440" t="s">
        <v>4407</v>
      </c>
      <c r="J237" s="441">
        <v>65</v>
      </c>
      <c r="K237" s="132">
        <v>16</v>
      </c>
      <c r="L237" t="s">
        <v>3651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5900</v>
      </c>
      <c r="D238" s="444">
        <v>14</v>
      </c>
      <c r="E238" s="128">
        <v>538</v>
      </c>
      <c r="F238" s="37" t="s">
        <v>5157</v>
      </c>
      <c r="G238" s="129">
        <v>20</v>
      </c>
      <c r="H238" s="448">
        <v>521</v>
      </c>
      <c r="I238" s="443" t="s">
        <v>4408</v>
      </c>
      <c r="J238" s="444">
        <v>27</v>
      </c>
      <c r="K238" s="128">
        <v>550</v>
      </c>
      <c r="L238" s="37" t="s">
        <v>3652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44937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44937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44937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44937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44937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44937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X40"/>
  <sheetViews>
    <sheetView zoomScaleNormal="100" workbookViewId="0">
      <selection activeCell="R24" sqref="R24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  <col min="14" max="14" width="10.85546875" customWidth="1"/>
  </cols>
  <sheetData>
    <row r="1" spans="1:17" x14ac:dyDescent="0.2">
      <c r="A1" s="1">
        <f ca="1">TODAY()</f>
        <v>44937</v>
      </c>
      <c r="G1" s="2" t="s">
        <v>127</v>
      </c>
      <c r="H1" s="3"/>
      <c r="I1" s="3"/>
      <c r="J1" s="3"/>
    </row>
    <row r="2" spans="1:17" x14ac:dyDescent="0.2">
      <c r="G2" s="2" t="s">
        <v>128</v>
      </c>
      <c r="H2" s="3"/>
      <c r="I2" s="3"/>
      <c r="J2" s="3"/>
      <c r="L2" s="8"/>
    </row>
    <row r="3" spans="1:17" x14ac:dyDescent="0.2">
      <c r="G3" s="3" t="s">
        <v>3</v>
      </c>
      <c r="H3" s="3"/>
      <c r="I3" s="3"/>
      <c r="J3" s="3"/>
    </row>
    <row r="4" spans="1:17" x14ac:dyDescent="0.2">
      <c r="G4" s="3"/>
      <c r="H4" s="3"/>
      <c r="I4" s="3"/>
      <c r="J4" s="3"/>
      <c r="N4" s="536" t="s">
        <v>6281</v>
      </c>
      <c r="O4" s="537"/>
      <c r="P4" s="537"/>
      <c r="Q4" s="537"/>
    </row>
    <row r="5" spans="1:17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538" t="s">
        <v>6273</v>
      </c>
      <c r="O5" s="539" t="s">
        <v>6279</v>
      </c>
      <c r="P5" s="540" t="s">
        <v>6280</v>
      </c>
      <c r="Q5" s="541" t="s">
        <v>6274</v>
      </c>
    </row>
    <row r="6" spans="1:17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  <c r="N6" s="542" t="s">
        <v>10</v>
      </c>
      <c r="O6" s="543">
        <f>I12</f>
        <v>13809</v>
      </c>
      <c r="P6" s="543">
        <f>J12</f>
        <v>11947</v>
      </c>
      <c r="Q6" s="5">
        <f>(P6-O6)/O6</f>
        <v>-0.13483959736403794</v>
      </c>
    </row>
    <row r="7" spans="1:17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  <c r="N7" s="544" t="s">
        <v>16</v>
      </c>
      <c r="O7" s="543">
        <f>I18</f>
        <v>6343</v>
      </c>
      <c r="P7" s="543">
        <f>J18</f>
        <v>5379</v>
      </c>
      <c r="Q7" s="5">
        <f>(P7-O7)/O7</f>
        <v>-0.15197855904146304</v>
      </c>
    </row>
    <row r="8" spans="1:17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  <c r="N8" s="542" t="s">
        <v>15</v>
      </c>
      <c r="O8" s="543">
        <f>I17</f>
        <v>2234</v>
      </c>
      <c r="P8" s="543">
        <f>J17</f>
        <v>1764</v>
      </c>
      <c r="Q8" s="5">
        <f t="shared" ref="Q8:Q15" si="4">(P8-O8)/O8</f>
        <v>-0.21038495971351837</v>
      </c>
    </row>
    <row r="9" spans="1:17" ht="13.5" thickBot="1" x14ac:dyDescent="0.25">
      <c r="A9" t="s">
        <v>8</v>
      </c>
      <c r="B9" s="515">
        <v>2903</v>
      </c>
      <c r="C9" s="515">
        <v>2992</v>
      </c>
      <c r="D9" s="515">
        <v>2477</v>
      </c>
      <c r="E9" s="516">
        <f t="shared" si="0"/>
        <v>-0.14674474681364105</v>
      </c>
      <c r="F9" s="516">
        <f t="shared" si="1"/>
        <v>-0.17212566844919786</v>
      </c>
      <c r="G9" s="515"/>
      <c r="H9" s="515">
        <v>2409</v>
      </c>
      <c r="I9" s="515">
        <v>2655</v>
      </c>
      <c r="J9" s="515">
        <v>2133</v>
      </c>
      <c r="K9" s="385">
        <f t="shared" si="2"/>
        <v>-0.11457036114570361</v>
      </c>
      <c r="L9" s="385">
        <f t="shared" si="3"/>
        <v>-0.19661016949152543</v>
      </c>
      <c r="N9" s="545" t="s">
        <v>11</v>
      </c>
      <c r="O9" s="546">
        <f>I13</f>
        <v>1441</v>
      </c>
      <c r="P9" s="546">
        <f>J13</f>
        <v>1278</v>
      </c>
      <c r="Q9" s="5">
        <f t="shared" si="4"/>
        <v>-0.11311589174184594</v>
      </c>
    </row>
    <row r="10" spans="1:17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  <c r="N10" s="542" t="s">
        <v>6275</v>
      </c>
      <c r="O10" s="542">
        <f>SUM(O6:O9)</f>
        <v>23827</v>
      </c>
      <c r="P10" s="542">
        <f>SUM(P6:P9)</f>
        <v>20368</v>
      </c>
      <c r="Q10" s="5">
        <f t="shared" si="4"/>
        <v>-0.14517144415998656</v>
      </c>
    </row>
    <row r="11" spans="1:17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  <c r="N11" s="547"/>
      <c r="O11" s="547"/>
      <c r="P11" s="547"/>
      <c r="Q11" s="548"/>
    </row>
    <row r="12" spans="1:17" x14ac:dyDescent="0.2">
      <c r="A12" t="s">
        <v>10</v>
      </c>
      <c r="B12" s="513">
        <v>14805</v>
      </c>
      <c r="C12" s="513">
        <v>16709</v>
      </c>
      <c r="D12" s="513">
        <v>13957</v>
      </c>
      <c r="E12" s="514">
        <f t="shared" si="0"/>
        <v>-5.7277946639648768E-2</v>
      </c>
      <c r="F12" s="514">
        <f t="shared" si="1"/>
        <v>-0.16470165778921539</v>
      </c>
      <c r="G12" s="513"/>
      <c r="H12" s="513">
        <v>11682</v>
      </c>
      <c r="I12" s="513">
        <v>13809</v>
      </c>
      <c r="J12" s="513">
        <v>11947</v>
      </c>
      <c r="K12" s="385">
        <f t="shared" si="2"/>
        <v>2.2684471837014209E-2</v>
      </c>
      <c r="L12" s="385">
        <f t="shared" si="3"/>
        <v>-0.13483959736403794</v>
      </c>
      <c r="N12" s="542" t="s">
        <v>12</v>
      </c>
      <c r="O12" s="543">
        <f>I14</f>
        <v>3378</v>
      </c>
      <c r="P12" s="543">
        <f>J14</f>
        <v>2940</v>
      </c>
      <c r="Q12" s="5">
        <f t="shared" si="4"/>
        <v>-0.12966252220248667</v>
      </c>
    </row>
    <row r="13" spans="1:17" x14ac:dyDescent="0.2">
      <c r="A13" t="s">
        <v>11</v>
      </c>
      <c r="B13" s="513">
        <v>1712</v>
      </c>
      <c r="C13" s="513">
        <v>1562</v>
      </c>
      <c r="D13" s="513">
        <v>1440</v>
      </c>
      <c r="E13" s="514">
        <f t="shared" si="0"/>
        <v>-0.15887850467289719</v>
      </c>
      <c r="F13" s="514">
        <f t="shared" si="1"/>
        <v>-7.8104993597951339E-2</v>
      </c>
      <c r="G13" s="513"/>
      <c r="H13" s="513">
        <v>1360</v>
      </c>
      <c r="I13" s="513">
        <v>1441</v>
      </c>
      <c r="J13" s="513">
        <v>1278</v>
      </c>
      <c r="K13" s="385">
        <f t="shared" si="2"/>
        <v>-6.0294117647058824E-2</v>
      </c>
      <c r="L13" s="385">
        <f t="shared" si="3"/>
        <v>-0.11311589174184594</v>
      </c>
      <c r="N13" s="544" t="s">
        <v>8</v>
      </c>
      <c r="O13" s="543">
        <f>I9</f>
        <v>2655</v>
      </c>
      <c r="P13" s="543">
        <f>J9</f>
        <v>2133</v>
      </c>
      <c r="Q13" s="5">
        <f t="shared" si="4"/>
        <v>-0.19661016949152543</v>
      </c>
    </row>
    <row r="14" spans="1:17" ht="13.5" thickBot="1" x14ac:dyDescent="0.25">
      <c r="A14" t="s">
        <v>12</v>
      </c>
      <c r="B14" s="515">
        <v>3591</v>
      </c>
      <c r="C14" s="515">
        <v>3850</v>
      </c>
      <c r="D14" s="515">
        <v>3467</v>
      </c>
      <c r="E14" s="516">
        <f t="shared" si="0"/>
        <v>-3.4530771372876634E-2</v>
      </c>
      <c r="F14" s="516">
        <f t="shared" si="1"/>
        <v>-9.9480519480519475E-2</v>
      </c>
      <c r="G14" s="515"/>
      <c r="H14" s="515">
        <v>2799</v>
      </c>
      <c r="I14" s="515">
        <v>3378</v>
      </c>
      <c r="J14" s="515">
        <v>2940</v>
      </c>
      <c r="K14" s="385">
        <f t="shared" si="2"/>
        <v>5.0375133976420149E-2</v>
      </c>
      <c r="L14" s="385">
        <f t="shared" si="3"/>
        <v>-0.12966252220248667</v>
      </c>
      <c r="N14" s="549" t="s">
        <v>14</v>
      </c>
      <c r="O14" s="546">
        <f>I16</f>
        <v>1992</v>
      </c>
      <c r="P14" s="546">
        <f>J16</f>
        <v>1668</v>
      </c>
      <c r="Q14" s="5">
        <f t="shared" si="4"/>
        <v>-0.16265060240963855</v>
      </c>
    </row>
    <row r="15" spans="1:17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  <c r="N15" s="544" t="s">
        <v>6276</v>
      </c>
      <c r="O15" s="544">
        <f>SUM(O10:O14)</f>
        <v>31852</v>
      </c>
      <c r="P15" s="544">
        <f>SUM(P10:P14)</f>
        <v>27109</v>
      </c>
      <c r="Q15" s="5">
        <f t="shared" si="4"/>
        <v>-0.14890744694210725</v>
      </c>
    </row>
    <row r="16" spans="1:17" x14ac:dyDescent="0.2">
      <c r="A16" t="s">
        <v>14</v>
      </c>
      <c r="B16" s="515">
        <v>2361</v>
      </c>
      <c r="C16" s="515">
        <v>2264</v>
      </c>
      <c r="D16" s="515">
        <v>1993</v>
      </c>
      <c r="E16" s="516">
        <f t="shared" si="0"/>
        <v>-0.15586615840745446</v>
      </c>
      <c r="F16" s="516">
        <f t="shared" si="1"/>
        <v>-0.11969964664310954</v>
      </c>
      <c r="G16" s="515"/>
      <c r="H16" s="515">
        <v>1889</v>
      </c>
      <c r="I16" s="515">
        <v>1992</v>
      </c>
      <c r="J16" s="515">
        <v>1668</v>
      </c>
      <c r="K16" s="385">
        <f t="shared" si="2"/>
        <v>-0.1169931180518793</v>
      </c>
      <c r="L16" s="385">
        <f t="shared" si="3"/>
        <v>-0.16265060240963855</v>
      </c>
    </row>
    <row r="17" spans="1:17" x14ac:dyDescent="0.2">
      <c r="A17" t="s">
        <v>15</v>
      </c>
      <c r="B17" s="513">
        <v>2400</v>
      </c>
      <c r="C17" s="513">
        <v>2469</v>
      </c>
      <c r="D17" s="513">
        <v>2039</v>
      </c>
      <c r="E17" s="514">
        <f t="shared" si="0"/>
        <v>-0.15041666666666667</v>
      </c>
      <c r="F17" s="514">
        <f t="shared" si="1"/>
        <v>-0.17415957877683272</v>
      </c>
      <c r="G17" s="513"/>
      <c r="H17" s="513">
        <v>2056</v>
      </c>
      <c r="I17" s="513">
        <v>2234</v>
      </c>
      <c r="J17" s="513">
        <v>1764</v>
      </c>
      <c r="K17" s="385">
        <f t="shared" si="2"/>
        <v>-0.14202334630350194</v>
      </c>
      <c r="L17" s="385">
        <f t="shared" si="3"/>
        <v>-0.21038495971351837</v>
      </c>
      <c r="N17" s="536" t="s">
        <v>6282</v>
      </c>
      <c r="O17" s="537"/>
      <c r="P17" s="537"/>
      <c r="Q17" s="537"/>
    </row>
    <row r="18" spans="1:17" x14ac:dyDescent="0.2">
      <c r="A18" t="s">
        <v>16</v>
      </c>
      <c r="B18" s="513">
        <v>7151</v>
      </c>
      <c r="C18" s="513">
        <v>6897</v>
      </c>
      <c r="D18" s="513">
        <v>6252</v>
      </c>
      <c r="E18" s="514">
        <f t="shared" si="0"/>
        <v>-0.12571668298140121</v>
      </c>
      <c r="F18" s="514">
        <f t="shared" si="1"/>
        <v>-9.3518921270117447E-2</v>
      </c>
      <c r="G18" s="513"/>
      <c r="H18" s="513">
        <v>6035</v>
      </c>
      <c r="I18" s="513">
        <v>6343</v>
      </c>
      <c r="J18" s="513">
        <v>5379</v>
      </c>
      <c r="K18" s="385">
        <f t="shared" si="2"/>
        <v>-0.10869925434962717</v>
      </c>
      <c r="L18" s="385">
        <f t="shared" si="3"/>
        <v>-0.15197855904146304</v>
      </c>
      <c r="N18" s="538" t="s">
        <v>6273</v>
      </c>
      <c r="O18" s="539" t="s">
        <v>6279</v>
      </c>
      <c r="P18" s="540" t="s">
        <v>6280</v>
      </c>
      <c r="Q18" s="541" t="s">
        <v>6274</v>
      </c>
    </row>
    <row r="19" spans="1:17" x14ac:dyDescent="0.2">
      <c r="N19" s="542" t="s">
        <v>10</v>
      </c>
      <c r="O19" s="543">
        <f>C12</f>
        <v>16709</v>
      </c>
      <c r="P19" s="543">
        <f>D12</f>
        <v>13957</v>
      </c>
      <c r="Q19" s="5">
        <f>(P19-O19)/O19</f>
        <v>-0.16470165778921539</v>
      </c>
    </row>
    <row r="20" spans="1:17" x14ac:dyDescent="0.2">
      <c r="G20" s="3" t="s">
        <v>2</v>
      </c>
      <c r="H20" s="3"/>
      <c r="I20" s="3"/>
      <c r="J20" s="3"/>
      <c r="N20" s="544" t="s">
        <v>16</v>
      </c>
      <c r="O20" s="543">
        <f>C18</f>
        <v>6897</v>
      </c>
      <c r="P20" s="543">
        <f>D18</f>
        <v>6252</v>
      </c>
      <c r="Q20" s="5">
        <f>(P20-O20)/O20</f>
        <v>-9.3518921270117447E-2</v>
      </c>
    </row>
    <row r="21" spans="1:17" x14ac:dyDescent="0.2">
      <c r="G21" s="3"/>
      <c r="H21" s="3"/>
      <c r="I21" s="3"/>
      <c r="J21" s="3"/>
      <c r="N21" s="542" t="s">
        <v>15</v>
      </c>
      <c r="O21" s="543">
        <f>C17</f>
        <v>2469</v>
      </c>
      <c r="P21" s="543">
        <f>D17</f>
        <v>2039</v>
      </c>
      <c r="Q21" s="5">
        <f t="shared" ref="Q21:Q23" si="5">(P21-O21)/O21</f>
        <v>-0.17415957877683272</v>
      </c>
    </row>
    <row r="22" spans="1:17" ht="13.5" thickBot="1" x14ac:dyDescent="0.25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545" t="s">
        <v>11</v>
      </c>
      <c r="O22" s="546">
        <f>C13</f>
        <v>1562</v>
      </c>
      <c r="P22" s="546">
        <f>D13</f>
        <v>1440</v>
      </c>
      <c r="Q22" s="5">
        <f t="shared" si="5"/>
        <v>-7.8104993597951339E-2</v>
      </c>
    </row>
    <row r="23" spans="1:17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  <c r="N23" s="542" t="s">
        <v>6275</v>
      </c>
      <c r="O23" s="542">
        <f>SUM(O19:O22)</f>
        <v>27637</v>
      </c>
      <c r="P23" s="542">
        <f>SUM(P19:P22)</f>
        <v>23688</v>
      </c>
      <c r="Q23" s="5">
        <f t="shared" si="5"/>
        <v>-0.14288815718059122</v>
      </c>
    </row>
    <row r="24" spans="1:17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6">(+D7-B7)/B7</f>
        <v>-9.1299677765843176E-2</v>
      </c>
      <c r="F24" s="385">
        <f t="shared" ref="F24:F35" si="7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8">(+J7-H7)/H7</f>
        <v>-3.6199309137368095E-2</v>
      </c>
      <c r="L24" s="385">
        <f t="shared" ref="L24:L35" si="9">(+J7-I7)/I7</f>
        <v>-0.14517144415998656</v>
      </c>
      <c r="N24" s="547"/>
      <c r="O24" s="547"/>
      <c r="P24" s="547"/>
      <c r="Q24" s="548"/>
    </row>
    <row r="25" spans="1:17" x14ac:dyDescent="0.2">
      <c r="A25" t="s">
        <v>7</v>
      </c>
      <c r="B25">
        <v>1166</v>
      </c>
      <c r="C25">
        <v>1180</v>
      </c>
      <c r="D25">
        <v>970</v>
      </c>
      <c r="E25" s="385">
        <f t="shared" si="6"/>
        <v>-0.1168421052631579</v>
      </c>
      <c r="F25" s="385">
        <f t="shared" si="7"/>
        <v>-0.14994934143870314</v>
      </c>
      <c r="H25">
        <v>968</v>
      </c>
      <c r="I25">
        <v>1083</v>
      </c>
      <c r="J25">
        <v>915</v>
      </c>
      <c r="K25" s="385">
        <f t="shared" si="8"/>
        <v>-9.1647331786542927E-2</v>
      </c>
      <c r="L25" s="385">
        <f t="shared" si="9"/>
        <v>-0.16790648246546228</v>
      </c>
      <c r="N25" s="542" t="s">
        <v>12</v>
      </c>
      <c r="O25" s="543">
        <f>C14</f>
        <v>3850</v>
      </c>
      <c r="P25" s="543">
        <f>D14</f>
        <v>3467</v>
      </c>
      <c r="Q25" s="5">
        <f t="shared" ref="Q25:Q28" si="10">(P25-O25)/O25</f>
        <v>-9.9480519480519475E-2</v>
      </c>
    </row>
    <row r="26" spans="1:17" x14ac:dyDescent="0.2">
      <c r="A26" t="s">
        <v>8</v>
      </c>
      <c r="B26">
        <v>3427</v>
      </c>
      <c r="C26">
        <v>3558</v>
      </c>
      <c r="D26">
        <v>2856</v>
      </c>
      <c r="E26" s="385">
        <f t="shared" si="6"/>
        <v>-0.14674474681364105</v>
      </c>
      <c r="F26" s="385">
        <f t="shared" si="7"/>
        <v>-0.17212566844919786</v>
      </c>
      <c r="H26">
        <v>2655</v>
      </c>
      <c r="I26">
        <v>2964</v>
      </c>
      <c r="J26">
        <v>2327</v>
      </c>
      <c r="K26" s="385">
        <f t="shared" si="8"/>
        <v>-0.11457036114570361</v>
      </c>
      <c r="L26" s="385">
        <f t="shared" si="9"/>
        <v>-0.19661016949152543</v>
      </c>
      <c r="N26" s="544" t="s">
        <v>8</v>
      </c>
      <c r="O26" s="543">
        <f>C9</f>
        <v>2992</v>
      </c>
      <c r="P26" s="543">
        <f>D9</f>
        <v>2477</v>
      </c>
      <c r="Q26" s="5">
        <f t="shared" si="10"/>
        <v>-0.17212566844919786</v>
      </c>
    </row>
    <row r="27" spans="1:17" ht="13.5" thickBot="1" x14ac:dyDescent="0.25">
      <c r="A27" t="s">
        <v>9</v>
      </c>
      <c r="B27">
        <v>2071</v>
      </c>
      <c r="C27">
        <v>1969</v>
      </c>
      <c r="D27">
        <v>1929</v>
      </c>
      <c r="E27" s="385">
        <f t="shared" si="6"/>
        <v>-6.9616519174041297E-2</v>
      </c>
      <c r="F27" s="385">
        <f t="shared" si="7"/>
        <v>-6.2982768865121802E-2</v>
      </c>
      <c r="H27">
        <v>1663</v>
      </c>
      <c r="I27">
        <v>1827</v>
      </c>
      <c r="J27">
        <v>1699</v>
      </c>
      <c r="K27" s="385">
        <f t="shared" si="8"/>
        <v>-3.686327077747989E-2</v>
      </c>
      <c r="L27" s="385">
        <f t="shared" si="9"/>
        <v>-9.2803030303030304E-2</v>
      </c>
      <c r="N27" s="549" t="s">
        <v>14</v>
      </c>
      <c r="O27" s="546">
        <f>C16</f>
        <v>2264</v>
      </c>
      <c r="P27" s="546">
        <f>D16</f>
        <v>1993</v>
      </c>
      <c r="Q27" s="5">
        <f t="shared" si="10"/>
        <v>-0.11969964664310954</v>
      </c>
    </row>
    <row r="28" spans="1:17" x14ac:dyDescent="0.2">
      <c r="A28" t="s">
        <v>222</v>
      </c>
      <c r="B28">
        <v>1237</v>
      </c>
      <c r="C28">
        <v>1287</v>
      </c>
      <c r="D28">
        <v>1119</v>
      </c>
      <c r="E28" s="385">
        <f t="shared" si="6"/>
        <v>-6.1553985872855703E-2</v>
      </c>
      <c r="F28" s="385">
        <f t="shared" si="7"/>
        <v>-0.12593984962406016</v>
      </c>
      <c r="H28">
        <v>1015</v>
      </c>
      <c r="I28">
        <v>1102</v>
      </c>
      <c r="J28">
        <v>1047</v>
      </c>
      <c r="K28" s="385">
        <f t="shared" si="8"/>
        <v>-2.8938906752411574E-2</v>
      </c>
      <c r="L28" s="385">
        <f t="shared" si="9"/>
        <v>-5.6250000000000001E-2</v>
      </c>
      <c r="N28" s="544" t="s">
        <v>6276</v>
      </c>
      <c r="O28" s="544">
        <f>SUM(O23:O27)</f>
        <v>36743</v>
      </c>
      <c r="P28" s="544">
        <f>SUM(P23:P27)</f>
        <v>31625</v>
      </c>
      <c r="Q28" s="5">
        <f t="shared" si="10"/>
        <v>-0.13929183790109681</v>
      </c>
    </row>
    <row r="29" spans="1:17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6"/>
        <v>-5.7277946639648768E-2</v>
      </c>
      <c r="F29" s="385">
        <f t="shared" si="7"/>
        <v>-0.16470165778921539</v>
      </c>
      <c r="H29">
        <v>12138</v>
      </c>
      <c r="I29">
        <v>14312</v>
      </c>
      <c r="J29">
        <v>12420</v>
      </c>
      <c r="K29" s="385">
        <f t="shared" si="8"/>
        <v>2.2684471837014209E-2</v>
      </c>
      <c r="L29" s="385">
        <f t="shared" si="9"/>
        <v>-0.13483959736403794</v>
      </c>
    </row>
    <row r="30" spans="1:17" x14ac:dyDescent="0.2">
      <c r="A30" t="s">
        <v>11</v>
      </c>
      <c r="B30">
        <v>2044</v>
      </c>
      <c r="C30">
        <v>1855</v>
      </c>
      <c r="D30">
        <v>1666</v>
      </c>
      <c r="E30" s="385">
        <f t="shared" si="6"/>
        <v>-0.15887850467289719</v>
      </c>
      <c r="F30" s="385">
        <f t="shared" si="7"/>
        <v>-7.8104993597951339E-2</v>
      </c>
      <c r="H30">
        <v>1508</v>
      </c>
      <c r="I30">
        <v>1617</v>
      </c>
      <c r="J30">
        <v>1423</v>
      </c>
      <c r="K30" s="385">
        <f t="shared" si="8"/>
        <v>-6.0294117647058824E-2</v>
      </c>
      <c r="L30" s="385">
        <f t="shared" si="9"/>
        <v>-0.11311589174184594</v>
      </c>
    </row>
    <row r="31" spans="1:17" x14ac:dyDescent="0.2">
      <c r="A31" t="s">
        <v>12</v>
      </c>
      <c r="B31">
        <v>4102</v>
      </c>
      <c r="C31">
        <v>4326</v>
      </c>
      <c r="D31">
        <v>4033</v>
      </c>
      <c r="E31" s="385">
        <f t="shared" si="6"/>
        <v>-3.4530771372876634E-2</v>
      </c>
      <c r="F31" s="385">
        <f t="shared" si="7"/>
        <v>-9.9480519480519475E-2</v>
      </c>
      <c r="H31">
        <v>3018</v>
      </c>
      <c r="I31">
        <v>3655</v>
      </c>
      <c r="J31">
        <v>3213</v>
      </c>
      <c r="K31" s="385">
        <f t="shared" si="8"/>
        <v>5.0375133976420149E-2</v>
      </c>
      <c r="L31" s="385">
        <f t="shared" si="9"/>
        <v>-0.12966252220248667</v>
      </c>
    </row>
    <row r="32" spans="1:17" x14ac:dyDescent="0.2">
      <c r="A32" t="s">
        <v>13</v>
      </c>
      <c r="B32">
        <v>2041</v>
      </c>
      <c r="C32">
        <v>2003</v>
      </c>
      <c r="D32">
        <v>1697</v>
      </c>
      <c r="E32" s="385">
        <f t="shared" si="6"/>
        <v>-0.16605839416058393</v>
      </c>
      <c r="F32" s="385">
        <f t="shared" si="7"/>
        <v>-0.18586698337292162</v>
      </c>
      <c r="H32">
        <v>1556</v>
      </c>
      <c r="I32">
        <v>1777</v>
      </c>
      <c r="J32">
        <v>1452</v>
      </c>
      <c r="K32" s="385">
        <f t="shared" si="8"/>
        <v>-0.1078092605390463</v>
      </c>
      <c r="L32" s="385">
        <f t="shared" si="9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6"/>
        <v>-0.15586615840745446</v>
      </c>
      <c r="F33" s="385">
        <f t="shared" si="7"/>
        <v>-0.11969964664310954</v>
      </c>
      <c r="H33">
        <v>2221</v>
      </c>
      <c r="I33">
        <v>2418</v>
      </c>
      <c r="J33">
        <v>1962</v>
      </c>
      <c r="K33" s="385">
        <f t="shared" si="8"/>
        <v>-0.1169931180518793</v>
      </c>
      <c r="L33" s="385">
        <f t="shared" si="9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6"/>
        <v>-0.15041666666666667</v>
      </c>
      <c r="F34" s="385">
        <f t="shared" si="7"/>
        <v>-0.17415957877683272</v>
      </c>
      <c r="H34">
        <v>2243</v>
      </c>
      <c r="I34">
        <v>2507</v>
      </c>
      <c r="J34">
        <v>1958</v>
      </c>
      <c r="K34" s="385">
        <f t="shared" si="8"/>
        <v>-0.14202334630350194</v>
      </c>
      <c r="L34" s="385">
        <f t="shared" si="9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6"/>
        <v>-0.12571668298140121</v>
      </c>
      <c r="F35" s="385">
        <f t="shared" si="7"/>
        <v>-9.3518921270117447E-2</v>
      </c>
      <c r="H35">
        <v>6453</v>
      </c>
      <c r="I35">
        <v>6903</v>
      </c>
      <c r="J35">
        <v>5824</v>
      </c>
      <c r="K35" s="385">
        <f t="shared" si="8"/>
        <v>-0.10869925434962717</v>
      </c>
      <c r="L35" s="385">
        <f t="shared" si="9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13:P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SE WI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2023-01-11T21:40:07Z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